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旧）デスクトップ\財政状況資料集\H26年度分\"/>
    </mc:Choice>
  </mc:AlternateContent>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BE35" i="9"/>
  <c r="C35" i="9"/>
  <c r="CO34" i="9"/>
  <c r="CO35" i="9" s="1"/>
  <c r="BW34" i="9"/>
  <c r="BW35" i="9" s="1"/>
  <c r="BW36" i="9" s="1"/>
  <c r="BW37" i="9" s="1"/>
  <c r="BW38" i="9" s="1"/>
  <c r="BW39" i="9" s="1"/>
  <c r="BW40" i="9" s="1"/>
  <c r="BW41" i="9" s="1"/>
  <c r="BW42" i="9" s="1"/>
  <c r="BE34" i="9"/>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<sst xmlns="http://schemas.openxmlformats.org/spreadsheetml/2006/main" count="1008" uniqueCount="556">
  <si>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</si>
  <si>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</si>
  <si>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</si>
  <si>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</si>
  <si>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</si>
  <si>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</si>
  <si>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</si>
  <si>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</si>
  <si>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</si>
  <si>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</si>
  <si>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</si>
  <si>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</si>
  <si>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</si>
  <si>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</si>
  <si>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</si>
  <si>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</si>
  <si>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</si>
  <si>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</si>
  <si>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</si>
  <si>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</si>
  <si>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</si>
  <si>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</si>
  <si>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</si>
  <si>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</si>
  <si>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</si>
  <si>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</si>
  <si>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</si>
  <si>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</si>
  <si>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</si>
  <si>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</si>
  <si>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</si>
  <si>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</si>
  <si>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</si>
  <si>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</si>
  <si>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</si>
  <si>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</si>
  <si>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</si>
  <si>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</si>
  <si>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</si>
  <si>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</si>
  <si>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</si>
  <si>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</si>
  <si>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</si>
  <si>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</si>
  <si>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</si>
  <si>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</si>
  <si>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</si>
  <si>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</si>
  <si>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</si>
  <si>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</si>
  <si>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</si>
  <si>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</si>
  <si>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</si>
  <si>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</si>
  <si>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</si>
  <si>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</si>
  <si>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</si>
  <si>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</si>
  <si>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</si>
  <si>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</si>
  <si>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</si>
  <si>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</si>
  <si>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</si>
  <si>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</si>
  <si>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</si>
  <si>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</si>
  <si>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</si>
  <si>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</si>
  <si>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</si>
  <si>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</si>
  <si>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</si>
  <si>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</si>
  <si>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</si>
  <si>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</si>
  <si>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</si>
  <si>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</si>
  <si>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</si>
  <si>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</si>
  <si>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</si>
  <si>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</si>
  <si>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</si>
  <si>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柏原市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</si>
  <si>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</si>
  <si>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</si>
  <si>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</si>
  <si>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</si>
  <si>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</si>
  <si>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</si>
  <si>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</si>
  <si>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</si>
  <si>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</si>
  <si>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</si>
  <si>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</si>
  <si>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</si>
  <si>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</si>
  <si>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</si>
  <si>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</si>
  <si>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</si>
  <si>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</si>
  <si>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</si>
  <si>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</si>
  <si>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</si>
  <si>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</si>
  <si>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</si>
  <si>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</si>
  <si>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</si>
  <si>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</si>
  <si>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</si>
  <si>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</si>
  <si>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</si>
  <si>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</si>
  <si>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</si>
  <si>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</si>
  <si>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</si>
  <si>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</si>
  <si>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</si>
  <si>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</si>
  <si>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</si>
  <si>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</si>
  <si>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</si>
  <si>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</si>
  <si>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</si>
  <si>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</si>
  <si>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</si>
  <si>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</si>
  <si>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</si>
  <si>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</si>
  <si>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</si>
  <si>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</si>
  <si>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</si>
  <si>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</si>
  <si>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</si>
  <si>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</si>
  <si>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</si>
  <si>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</si>
  <si>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</si>
  <si>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市立柏原病院事業会計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</si>
  <si>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</si>
  <si>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</si>
  <si>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</si>
  <si>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</si>
  <si>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</si>
  <si>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</si>
  <si>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</si>
  <si>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</si>
  <si>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</si>
  <si>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</si>
  <si>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</si>
  <si>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</si>
  <si>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</si>
  <si>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</si>
  <si>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</si>
  <si>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</si>
  <si>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</si>
  <si>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</si>
  <si>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</si>
  <si>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</si>
  <si>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</si>
  <si>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</si>
  <si>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</si>
  <si>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</si>
  <si>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</si>
  <si>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</si>
  <si>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</si>
  <si>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</si>
  <si>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</si>
  <si>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</si>
  <si>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</si>
  <si>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</si>
  <si>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</si>
  <si>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</si>
  <si>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</si>
  <si>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</si>
  <si>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</si>
  <si>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</si>
  <si>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</si>
  <si>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</si>
  <si>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</si>
  <si>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</si>
  <si>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</si>
  <si>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</si>
  <si>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</si>
  <si>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</si>
  <si>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</si>
  <si>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</si>
  <si>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</si>
  <si>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</si>
  <si>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</si>
  <si>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</si>
  <si>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</si>
  <si>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</si>
  <si>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</si>
  <si>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</si>
  <si>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</si>
  <si>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</si>
  <si>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大阪府柏原市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</si>
  <si>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</si>
  <si>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</si>
  <si>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</si>
  <si>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</si>
  <si>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</si>
  <si>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</si>
  <si>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</si>
  <si>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</si>
  <si>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</si>
  <si>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</si>
  <si>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</si>
  <si>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</si>
  <si>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</si>
  <si>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</si>
  <si>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</si>
  <si>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</si>
  <si>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</si>
  <si>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</si>
  <si>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</si>
  <si>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</si>
  <si>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</si>
  <si>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</si>
  <si>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</si>
  <si>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</si>
  <si>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</si>
  <si>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</si>
  <si>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</si>
  <si>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</si>
  <si>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</si>
  <si>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</si>
  <si>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</si>
  <si>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</si>
  <si>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</si>
  <si>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</si>
  <si>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</si>
  <si>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</si>
  <si>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</si>
  <si>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</si>
  <si>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</si>
  <si>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</si>
  <si>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</si>
  <si>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</si>
  <si>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</si>
  <si>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</si>
  <si>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</si>
  <si>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</si>
  <si>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</si>
  <si>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</si>
  <si>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</si>
  <si>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</si>
  <si>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</si>
  <si>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</si>
  <si>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</si>
  <si>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</si>
  <si>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</si>
  <si>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</si>
  <si>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</si>
  <si>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</si>
  <si>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</si>
  <si>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</si>
  <si>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</si>
  <si>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</si>
  <si>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</si>
  <si>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</si>
  <si>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</si>
  <si>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</si>
  <si>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</si>
  <si>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</si>
  <si>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</si>
  <si>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</si>
  <si>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</si>
  <si>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</si>
  <si>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</si>
  <si>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</si>
  <si>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</si>
  <si>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</si>
  <si>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</si>
  <si>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</si>
  <si>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</si>
  <si>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</si>
  <si>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</si>
  <si>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</si>
  <si>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</si>
  <si>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</si>
  <si>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</si>
  <si>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</si>
  <si>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</si>
  <si>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</si>
  <si>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</si>
  <si>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</si>
  <si>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</si>
  <si>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</si>
  <si>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</si>
  <si>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</si>
  <si>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</si>
  <si>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</si>
  <si>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</si>
  <si>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</si>
  <si>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</si>
  <si>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</si>
  <si>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</si>
  <si>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</si>
  <si>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</si>
  <si>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</si>
  <si>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</si>
  <si>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</si>
  <si>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</si>
  <si>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</si>
  <si>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</si>
  <si>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</si>
  <si>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</si>
  <si>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</si>
  <si>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</si>
  <si>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</si>
  <si>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</si>
  <si>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</si>
  <si>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</si>
  <si>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</si>
  <si>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</si>
  <si>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</si>
  <si>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</si>
  <si>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</si>
  <si>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</si>
  <si>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</si>
  <si>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</si>
  <si>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</si>
  <si>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</si>
  <si>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</si>
  <si>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</si>
  <si>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</si>
  <si>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</si>
  <si>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</si>
  <si>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</si>
  <si>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</si>
  <si>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</si>
  <si>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</si>
  <si>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</si>
  <si>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</si>
  <si>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</si>
  <si>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</si>
  <si>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</si>
  <si>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</si>
  <si>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</si>
  <si>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</si>
  <si>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</si>
  <si>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</si>
  <si>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</si>
  <si>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</si>
  <si>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大阪府柏原市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</si>
  <si>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</si>
  <si>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</si>
  <si>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</si>
  <si>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</si>
  <si>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</si>
  <si>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</si>
  <si>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</si>
  <si>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</si>
  <si>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</si>
  <si>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</si>
  <si>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</si>
  <si>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</si>
  <si>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</si>
  <si>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</si>
  <si>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</si>
  <si>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</si>
  <si>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</si>
  <si>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</si>
  <si>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</si>
  <si>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</si>
  <si>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</si>
  <si>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</si>
  <si>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</si>
  <si>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</si>
  <si>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</si>
  <si>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</si>
  <si>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</si>
  <si>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</si>
  <si>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</si>
  <si>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</si>
  <si>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</si>
  <si>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</si>
  <si>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</si>
  <si>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</si>
  <si>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国民健康保険事業特別会計（施設勘定堅上診療所）</t>
    <phoneticPr fontId="5"/>
  </si>
  <si>
    <t>介護保険事業特別会計</t>
    <phoneticPr fontId="5"/>
  </si>
  <si>
    <t>後期高齢者医療事業特別会計</t>
    <phoneticPr fontId="5"/>
  </si>
  <si>
    <t>水道事業会計</t>
    <phoneticPr fontId="5"/>
  </si>
  <si>
    <t>法適用企業</t>
    <phoneticPr fontId="5"/>
  </si>
  <si>
    <t>市立柏原病院事業会計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</si>
  <si>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</si>
  <si>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</si>
  <si>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</si>
  <si>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</si>
  <si>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</si>
  <si>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</si>
  <si>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</si>
  <si>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</si>
  <si>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</si>
  <si>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</si>
  <si>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</si>
  <si>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</si>
  <si>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</si>
  <si>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</si>
  <si>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</si>
  <si>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</si>
  <si>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</si>
  <si>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</si>
  <si>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</si>
  <si>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</si>
  <si>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</si>
  <si>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</si>
  <si>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</si>
  <si>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</si>
  <si>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</si>
  <si>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</si>
  <si>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</si>
  <si>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</si>
  <si>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</si>
  <si>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</si>
  <si>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</si>
  <si>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</si>
  <si>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</si>
  <si>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</si>
  <si>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</si>
  <si>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</si>
  <si>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</si>
  <si>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</si>
  <si>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</si>
  <si>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</si>
  <si>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</si>
  <si>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</si>
  <si>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</si>
  <si>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</si>
  <si>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</si>
  <si>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</si>
  <si>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</si>
  <si>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</si>
  <si>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</si>
  <si>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</si>
  <si>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</si>
  <si>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</si>
  <si>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</si>
  <si>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</si>
  <si>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</si>
  <si>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</si>
  <si>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</si>
  <si>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</si>
  <si>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</si>
  <si>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</si>
  <si>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</si>
  <si>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</si>
  <si>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</si>
  <si>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</si>
  <si>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</si>
  <si>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</si>
  <si>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</si>
  <si>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</si>
  <si>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</si>
  <si>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</si>
  <si>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</si>
  <si>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</si>
  <si>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</si>
  <si>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</si>
  <si>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</si>
  <si>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</si>
  <si>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</si>
  <si>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</si>
  <si>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</si>
  <si>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</si>
  <si>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</si>
  <si>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</si>
  <si>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</si>
  <si>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</si>
  <si>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</si>
  <si>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</si>
  <si>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</si>
  <si>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</si>
  <si>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</si>
  <si>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</si>
  <si>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</si>
  <si>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</si>
  <si>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</si>
  <si>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</si>
  <si>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</si>
  <si>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</si>
  <si>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</si>
  <si>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</si>
  <si>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</si>
  <si>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</si>
  <si>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</si>
  <si>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</si>
  <si>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</si>
  <si>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</si>
  <si>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</si>
  <si>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</si>
  <si>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</si>
  <si>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</si>
  <si>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</si>
  <si>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</si>
  <si>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</si>
  <si>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</si>
  <si>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</si>
  <si>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</si>
  <si>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</si>
  <si>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</si>
  <si>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</si>
  <si>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</si>
  <si>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</si>
  <si>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</si>
  <si>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</si>
  <si>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</si>
  <si>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</si>
  <si>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</si>
  <si>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</si>
  <si>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</si>
  <si>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</si>
  <si>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</si>
  <si>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</si>
  <si>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</si>
  <si>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</si>
  <si>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</si>
  <si>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</si>
  <si>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1.85</t>
  </si>
  <si>
    <t>▲ 1.36</t>
  </si>
  <si>
    <t>▲ 0.98</t>
  </si>
  <si>
    <t>▲ 2.62</t>
  </si>
  <si>
    <t>国民健康保険事業特別会計（事業勘定）</t>
  </si>
  <si>
    <t>▲ 6.85</t>
  </si>
  <si>
    <t>▲ 5.80</t>
  </si>
  <si>
    <t>▲ 5.56</t>
  </si>
  <si>
    <t>▲ 7.19</t>
  </si>
  <si>
    <t>▲ 7.14</t>
  </si>
  <si>
    <t>市立柏原病院事業会計</t>
  </si>
  <si>
    <t>▲ 3.70</t>
  </si>
  <si>
    <t>▲ 2.95</t>
  </si>
  <si>
    <t>▲ 2.68</t>
  </si>
  <si>
    <t>▲ 3.13</t>
  </si>
  <si>
    <t>▲ 3.35</t>
  </si>
  <si>
    <t>水道事業会計</t>
  </si>
  <si>
    <t>介護保険事業特別会計</t>
  </si>
  <si>
    <t>下水道事業会計</t>
  </si>
  <si>
    <t>後期高齢者医療事業特別会計</t>
  </si>
  <si>
    <t>一般会計</t>
  </si>
  <si>
    <t>国民健康保険事業特別会計（施設勘定堅上診療所）</t>
  </si>
  <si>
    <t>その他会計（赤字）</t>
  </si>
  <si>
    <t>その他会計（黒字）</t>
  </si>
  <si>
    <t>‐</t>
  </si>
  <si>
    <t>‐</t>
    <phoneticPr fontId="2"/>
  </si>
  <si>
    <t>-</t>
    <phoneticPr fontId="2"/>
  </si>
  <si>
    <t>柏原羽曳野藤井寺消防組合(一般会計）</t>
    <rPh sb="0" eb="2">
      <t>カシワラ</t>
    </rPh>
    <rPh sb="2" eb="5">
      <t>ハビキノ</t>
    </rPh>
    <rPh sb="5" eb="8">
      <t>フジイデラ</t>
    </rPh>
    <rPh sb="8" eb="10">
      <t>ショウボウ</t>
    </rPh>
    <rPh sb="10" eb="12">
      <t>クミアイ</t>
    </rPh>
    <rPh sb="13" eb="15">
      <t>イッパン</t>
    </rPh>
    <rPh sb="15" eb="17">
      <t>カイケイ</t>
    </rPh>
    <phoneticPr fontId="24"/>
  </si>
  <si>
    <t>柏原羽曳野藤井寺環境事業組合(一般会計）</t>
    <rPh sb="0" eb="2">
      <t>カシワラ</t>
    </rPh>
    <rPh sb="2" eb="5">
      <t>ハビキノ</t>
    </rPh>
    <rPh sb="5" eb="8">
      <t>フジイデラ</t>
    </rPh>
    <rPh sb="8" eb="10">
      <t>カンキョウ</t>
    </rPh>
    <rPh sb="10" eb="12">
      <t>ジギョウ</t>
    </rPh>
    <rPh sb="12" eb="14">
      <t>クミアイ</t>
    </rPh>
    <rPh sb="15" eb="17">
      <t>イッパン</t>
    </rPh>
    <rPh sb="17" eb="19">
      <t>カイケイ</t>
    </rPh>
    <phoneticPr fontId="24"/>
  </si>
  <si>
    <t>藤井寺市柏原市学校給食組合(一般会計）</t>
    <rPh sb="0" eb="4">
      <t>フジイデラシ</t>
    </rPh>
    <rPh sb="4" eb="7">
      <t>カシワラシ</t>
    </rPh>
    <rPh sb="7" eb="9">
      <t>ガッコウ</t>
    </rPh>
    <rPh sb="9" eb="11">
      <t>キュウショク</t>
    </rPh>
    <rPh sb="11" eb="13">
      <t>クミアイ</t>
    </rPh>
    <rPh sb="14" eb="16">
      <t>イッパン</t>
    </rPh>
    <rPh sb="16" eb="18">
      <t>カイケイ</t>
    </rPh>
    <phoneticPr fontId="24"/>
  </si>
  <si>
    <t>大和川右岸水防事務組合(一般会計）</t>
    <rPh sb="0" eb="3">
      <t>ヤマトガワ</t>
    </rPh>
    <rPh sb="3" eb="5">
      <t>ウガン</t>
    </rPh>
    <rPh sb="5" eb="7">
      <t>スイボウ</t>
    </rPh>
    <rPh sb="7" eb="9">
      <t>ジム</t>
    </rPh>
    <rPh sb="9" eb="11">
      <t>クミアイ</t>
    </rPh>
    <rPh sb="12" eb="14">
      <t>イッパン</t>
    </rPh>
    <rPh sb="14" eb="16">
      <t>カイケイ</t>
    </rPh>
    <phoneticPr fontId="24"/>
  </si>
  <si>
    <t>八尾市柏原市火葬場組合(一般会計）</t>
    <rPh sb="0" eb="3">
      <t>ヤオシ</t>
    </rPh>
    <rPh sb="3" eb="6">
      <t>カシワラシ</t>
    </rPh>
    <rPh sb="6" eb="8">
      <t>カソウ</t>
    </rPh>
    <rPh sb="8" eb="9">
      <t>ジョウ</t>
    </rPh>
    <rPh sb="9" eb="11">
      <t>クミアイ</t>
    </rPh>
    <rPh sb="12" eb="14">
      <t>イッパン</t>
    </rPh>
    <rPh sb="14" eb="16">
      <t>カイケイ</t>
    </rPh>
    <phoneticPr fontId="24"/>
  </si>
  <si>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4"/>
  </si>
  <si>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4"/>
  </si>
  <si>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4"/>
  </si>
  <si>
    <t>柏原市土地開発公社</t>
    <rPh sb="0" eb="3">
      <t>カシワラシ</t>
    </rPh>
    <rPh sb="3" eb="5">
      <t>トチ</t>
    </rPh>
    <rPh sb="5" eb="7">
      <t>カイハツ</t>
    </rPh>
    <rPh sb="7" eb="9">
      <t>コウシャ</t>
    </rPh>
    <phoneticPr fontId="2"/>
  </si>
  <si>
    <t>柏原市健康推進財団</t>
    <rPh sb="0" eb="3">
      <t>カシワラシ</t>
    </rPh>
    <rPh sb="3" eb="5">
      <t>ケンコウ</t>
    </rPh>
    <rPh sb="5" eb="7">
      <t>スイシン</t>
    </rPh>
    <rPh sb="7" eb="9">
      <t>ザイダン</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</si>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</sst>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16912</c:v>
                </c:pt>
                <c:pt idx="1">
                  <c:v>11318</c:v>
                </c:pt>
                <c:pt idx="2">
                  <c:v>12129</c:v>
                </c:pt>
                <c:pt idx="3">
                  <c:v>18249</c:v>
                </c:pt>
                <c:pt idx="4">
                  <c:v>12775</c:v>
                </c:pt>
              </c:numCache>
            </c:numRef>
          </c:val>
          <c:smooth val="0"/>
        </c:ser>
        <c:dLbls>
          <c:showLegendKey val="0"/>
          <c:showVal val="0"/>
          <c:showCatName val="0"/>
          <c:showSerName val="0"/>
          <c:showPercent val="0"/>
          <c:showBubbleSize val="0"/>
        </c:dLbls>
        <c:marker val="1"/>
        <c:smooth val="0"/>
        <c:axId val="302057480"/>
        <c:axId val="302057872"/>
      </c:lineChart>
      <c:catAx>
        <c:axId val="302057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057872"/>
        <c:crosses val="autoZero"/>
        <c:auto val="1"/>
        <c:lblAlgn val="ctr"/>
        <c:lblOffset val="100"/>
        <c:tickLblSkip val="1"/>
        <c:tickMarkSkip val="1"/>
        <c:noMultiLvlLbl val="0"/>
      </c:catAx>
      <c:valAx>
        <c:axId val="3020578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057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5.01</c:v>
                </c:pt>
                <c:pt idx="1">
                  <c:v>3.23</c:v>
                </c:pt>
                <c:pt idx="2">
                  <c:v>1.79</c:v>
                </c:pt>
                <c:pt idx="3">
                  <c:v>0.79</c:v>
                </c:pt>
                <c:pt idx="4">
                  <c:v>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1.53</c:v>
                </c:pt>
                <c:pt idx="1">
                  <c:v>4.17</c:v>
                </c:pt>
                <c:pt idx="2">
                  <c:v>5.67</c:v>
                </c:pt>
                <c:pt idx="3">
                  <c:v>6.6</c:v>
                </c:pt>
                <c:pt idx="4">
                  <c:v>5.09</c:v>
                </c:pt>
              </c:numCache>
            </c:numRef>
          </c:val>
        </c:ser>
        <c:dLbls>
          <c:showLegendKey val="0"/>
          <c:showVal val="0"/>
          <c:showCatName val="0"/>
          <c:showSerName val="0"/>
          <c:showPercent val="0"/>
          <c:showBubbleSize val="0"/>
        </c:dLbls>
        <c:gapWidth val="250"/>
        <c:overlap val="100"/>
        <c:axId val="302058656"/>
        <c:axId val="348817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4.93</c:v>
                </c:pt>
                <c:pt idx="1">
                  <c:v>-1.85</c:v>
                </c:pt>
                <c:pt idx="2">
                  <c:v>-1.36</c:v>
                </c:pt>
                <c:pt idx="3">
                  <c:v>-0.98</c:v>
                </c:pt>
                <c:pt idx="4">
                  <c:v>-2.62</c:v>
                </c:pt>
              </c:numCache>
            </c:numRef>
          </c:val>
          <c:smooth val="0"/>
        </c:ser>
        <c:dLbls>
          <c:showLegendKey val="0"/>
          <c:showVal val="0"/>
          <c:showCatName val="0"/>
          <c:showSerName val="0"/>
          <c:showPercent val="0"/>
          <c:showBubbleSize val="0"/>
        </c:dLbls>
        <c:marker val="1"/>
        <c:smooth val="0"/>
        <c:axId val="302058656"/>
        <c:axId val="348817752"/>
      </c:lineChart>
      <c:catAx>
        <c:axId val="3020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817752"/>
        <c:crosses val="autoZero"/>
        <c:auto val="1"/>
        <c:lblAlgn val="ctr"/>
        <c:lblOffset val="100"/>
        <c:tickLblSkip val="1"/>
        <c:tickMarkSkip val="1"/>
        <c:noMultiLvlLbl val="0"/>
      </c:catAx>
      <c:valAx>
        <c:axId val="348817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05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0.56000000000000005</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国民健康保険事業特別会計（施設勘定堅上診療所）</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5</c:v>
                </c:pt>
                <c:pt idx="2">
                  <c:v>#N/A</c:v>
                </c:pt>
                <c:pt idx="3">
                  <c:v>3.22</c:v>
                </c:pt>
                <c:pt idx="4">
                  <c:v>#N/A</c:v>
                </c:pt>
                <c:pt idx="5">
                  <c:v>1.78</c:v>
                </c:pt>
                <c:pt idx="6">
                  <c:v>#N/A</c:v>
                </c:pt>
                <c:pt idx="7">
                  <c:v>0.79</c:v>
                </c:pt>
                <c:pt idx="8">
                  <c:v>#N/A</c:v>
                </c:pt>
                <c:pt idx="9">
                  <c:v>0.08</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0.14000000000000001</c:v>
                </c:pt>
                <c:pt idx="2">
                  <c:v>#N/A</c:v>
                </c:pt>
                <c:pt idx="3">
                  <c:v>0.1</c:v>
                </c:pt>
                <c:pt idx="4">
                  <c:v>#N/A</c:v>
                </c:pt>
                <c:pt idx="5">
                  <c:v>0.14000000000000001</c:v>
                </c:pt>
                <c:pt idx="6">
                  <c:v>#N/A</c:v>
                </c:pt>
                <c:pt idx="7">
                  <c:v>0.13</c:v>
                </c:pt>
                <c:pt idx="8">
                  <c:v>#N/A</c:v>
                </c:pt>
                <c:pt idx="9">
                  <c:v>0.15</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0.22</c:v>
                </c:pt>
                <c:pt idx="2">
                  <c:v>#N/A</c:v>
                </c:pt>
                <c:pt idx="3">
                  <c:v>0.4</c:v>
                </c:pt>
                <c:pt idx="4">
                  <c:v>#N/A</c:v>
                </c:pt>
                <c:pt idx="5">
                  <c:v>0.61</c:v>
                </c:pt>
                <c:pt idx="6">
                  <c:v>#N/A</c:v>
                </c:pt>
                <c:pt idx="7">
                  <c:v>0.6</c:v>
                </c:pt>
                <c:pt idx="8">
                  <c:v>#N/A</c:v>
                </c:pt>
                <c:pt idx="9">
                  <c:v>0.36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8.85</c:v>
                </c:pt>
                <c:pt idx="2">
                  <c:v>#N/A</c:v>
                </c:pt>
                <c:pt idx="3">
                  <c:v>10.36</c:v>
                </c:pt>
                <c:pt idx="4">
                  <c:v>#N/A</c:v>
                </c:pt>
                <c:pt idx="5">
                  <c:v>11.2</c:v>
                </c:pt>
                <c:pt idx="6">
                  <c:v>#N/A</c:v>
                </c:pt>
                <c:pt idx="7">
                  <c:v>13.27</c:v>
                </c:pt>
                <c:pt idx="8">
                  <c:v>#N/A</c:v>
                </c:pt>
                <c:pt idx="9">
                  <c:v>15.2</c:v>
                </c:pt>
              </c:numCache>
            </c:numRef>
          </c:val>
        </c:ser>
        <c:ser>
          <c:idx val="8"/>
          <c:order val="8"/>
          <c:tx>
            <c:strRef>
              <c:f>データシート!$A$35</c:f>
              <c:strCache>
                <c:ptCount val="1"/>
                <c:pt idx="0">
                  <c:v>市立柏原病院事業会計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3.7</c:v>
                </c:pt>
                <c:pt idx="1">
                  <c:v>#N/A</c:v>
                </c:pt>
                <c:pt idx="2">
                  <c:v>2.95</c:v>
                </c:pt>
                <c:pt idx="3">
                  <c:v>#N/A</c:v>
                </c:pt>
                <c:pt idx="4">
                  <c:v>2.68</c:v>
                </c:pt>
                <c:pt idx="5">
                  <c:v>#N/A</c:v>
                </c:pt>
                <c:pt idx="6">
                  <c:v>3.13</c:v>
                </c:pt>
                <c:pt idx="7">
                  <c:v>#N/A</c:v>
                </c:pt>
                <c:pt idx="8">
                  <c:v>3.35</c:v>
                </c:pt>
                <c:pt idx="9">
                  <c:v>#N/A</c:v>
                </c:pt>
              </c:numCache>
            </c:numRef>
          </c:val>
        </c:ser>
        <c:ser>
          <c:idx val="9"/>
          <c:order val="9"/>
          <c:tx>
            <c:strRef>
              <c:f>データシート!$A$36</c:f>
              <c:strCache>
                <c:ptCount val="1"/>
                <c:pt idx="0">
                  <c:v>国民健康保険事業特別会計（事業勘定）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6.85</c:v>
                </c:pt>
                <c:pt idx="1">
                  <c:v>#N/A</c:v>
                </c:pt>
                <c:pt idx="2">
                  <c:v>5.8</c:v>
                </c:pt>
                <c:pt idx="3">
                  <c:v>#N/A</c:v>
                </c:pt>
                <c:pt idx="4">
                  <c:v>5.56</c:v>
                </c:pt>
                <c:pt idx="5">
                  <c:v>#N/A</c:v>
                </c:pt>
                <c:pt idx="6">
                  <c:v>7.19</c:v>
                </c:pt>
                <c:pt idx="7">
                  <c:v>#N/A</c:v>
                </c:pt>
                <c:pt idx="8">
                  <c:v>7.14</c:v>
                </c:pt>
                <c:pt idx="9">
                  <c:v>#N/A</c:v>
                </c:pt>
              </c:numCache>
            </c:numRef>
          </c:val>
        </c:ser>
        <c:dLbls>
          <c:showLegendKey val="0"/>
          <c:showVal val="0"/>
          <c:showCatName val="0"/>
          <c:showSerName val="0"/>
          <c:showPercent val="0"/>
          <c:showBubbleSize val="0"/>
        </c:dLbls>
        <c:gapWidth val="150"/>
        <c:overlap val="100"/>
        <c:axId val="348818536"/>
        <c:axId val="348818928"/>
      </c:barChart>
      <c:catAx>
        <c:axId val="348818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818928"/>
        <c:crosses val="autoZero"/>
        <c:auto val="1"/>
        <c:lblAlgn val="ctr"/>
        <c:lblOffset val="100"/>
        <c:tickLblSkip val="1"/>
        <c:tickMarkSkip val="1"/>
        <c:noMultiLvlLbl val="0"/>
      </c:catAx>
      <c:valAx>
        <c:axId val="34881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818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2380</c:v>
                </c:pt>
                <c:pt idx="5">
                  <c:v>2273</c:v>
                </c:pt>
                <c:pt idx="8">
                  <c:v>2298</c:v>
                </c:pt>
                <c:pt idx="11">
                  <c:v>2367</c:v>
                </c:pt>
                <c:pt idx="14">
                  <c:v>2514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c:v>
                </c:pt>
                <c:pt idx="3">
                  <c:v>5</c:v>
                </c:pt>
                <c:pt idx="6">
                  <c:v>3</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302</c:v>
                </c:pt>
                <c:pt idx="3">
                  <c:v>282</c:v>
                </c:pt>
                <c:pt idx="6">
                  <c:v>280</c:v>
                </c:pt>
                <c:pt idx="9">
                  <c:v>274</c:v>
                </c:pt>
                <c:pt idx="12">
                  <c:v>278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1281</c:v>
                </c:pt>
                <c:pt idx="3">
                  <c:v>1264</c:v>
                </c:pt>
                <c:pt idx="6">
                  <c:v>1290</c:v>
                </c:pt>
                <c:pt idx="9">
                  <c:v>1388</c:v>
                </c:pt>
                <c:pt idx="12">
                  <c:v>1337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1952</c:v>
                </c:pt>
                <c:pt idx="3">
                  <c:v>1858</c:v>
                </c:pt>
                <c:pt idx="6">
                  <c:v>1926</c:v>
                </c:pt>
                <c:pt idx="9">
                  <c:v>2063</c:v>
                </c:pt>
                <c:pt idx="12">
                  <c:v>2067</c:v>
                </c:pt>
              </c:numCache>
            </c:numRef>
          </c:val>
        </c:ser>
        <c:dLbls>
          <c:showLegendKey val="0"/>
          <c:showVal val="0"/>
          <c:showCatName val="0"/>
          <c:showSerName val="0"/>
          <c:showPercent val="0"/>
          <c:showBubbleSize val="0"/>
        </c:dLbls>
        <c:gapWidth val="100"/>
        <c:overlap val="100"/>
        <c:axId val="348821280"/>
        <c:axId val="351160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1162</c:v>
                </c:pt>
                <c:pt idx="2">
                  <c:v>#N/A</c:v>
                </c:pt>
                <c:pt idx="3">
                  <c:v>#N/A</c:v>
                </c:pt>
                <c:pt idx="4">
                  <c:v>1137</c:v>
                </c:pt>
                <c:pt idx="5">
                  <c:v>#N/A</c:v>
                </c:pt>
                <c:pt idx="6">
                  <c:v>#N/A</c:v>
                </c:pt>
                <c:pt idx="7">
                  <c:v>1201</c:v>
                </c:pt>
                <c:pt idx="8">
                  <c:v>#N/A</c:v>
                </c:pt>
                <c:pt idx="9">
                  <c:v>#N/A</c:v>
                </c:pt>
                <c:pt idx="10">
                  <c:v>1360</c:v>
                </c:pt>
                <c:pt idx="11">
                  <c:v>#N/A</c:v>
                </c:pt>
                <c:pt idx="12">
                  <c:v>#N/A</c:v>
                </c:pt>
                <c:pt idx="13">
                  <c:v>1168</c:v>
                </c:pt>
                <c:pt idx="14">
                  <c:v>#N/A</c:v>
                </c:pt>
              </c:numCache>
            </c:numRef>
          </c:val>
          <c:smooth val="0"/>
        </c:ser>
        <c:dLbls>
          <c:showLegendKey val="0"/>
          <c:showVal val="0"/>
          <c:showCatName val="0"/>
          <c:showSerName val="0"/>
          <c:showPercent val="0"/>
          <c:showBubbleSize val="0"/>
        </c:dLbls>
        <c:marker val="1"/>
        <c:smooth val="0"/>
        <c:axId val="348821280"/>
        <c:axId val="351160368"/>
      </c:lineChart>
      <c:catAx>
        <c:axId val="34882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160368"/>
        <c:crosses val="autoZero"/>
        <c:auto val="1"/>
        <c:lblAlgn val="ctr"/>
        <c:lblOffset val="100"/>
        <c:tickLblSkip val="1"/>
        <c:tickMarkSkip val="1"/>
        <c:noMultiLvlLbl val="0"/>
      </c:catAx>
      <c:valAx>
        <c:axId val="35116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82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26415</c:v>
                </c:pt>
                <c:pt idx="5">
                  <c:v>26561</c:v>
                </c:pt>
                <c:pt idx="8">
                  <c:v>26841</c:v>
                </c:pt>
                <c:pt idx="11">
                  <c:v>27386</c:v>
                </c:pt>
                <c:pt idx="14">
                  <c:v>27311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7385</c:v>
                </c:pt>
                <c:pt idx="5">
                  <c:v>7219</c:v>
                </c:pt>
                <c:pt idx="8">
                  <c:v>6788</c:v>
                </c:pt>
                <c:pt idx="11">
                  <c:v>6498</c:v>
                </c:pt>
                <c:pt idx="14">
                  <c:v>6373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2985</c:v>
                </c:pt>
                <c:pt idx="5">
                  <c:v>3294</c:v>
                </c:pt>
                <c:pt idx="8">
                  <c:v>3298</c:v>
                </c:pt>
                <c:pt idx="11">
                  <c:v>3457</c:v>
                </c:pt>
                <c:pt idx="14">
                  <c:v>3237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101</c:v>
                </c:pt>
                <c:pt idx="3">
                  <c:v>102</c:v>
                </c:pt>
                <c:pt idx="6">
                  <c:v>101</c:v>
                </c:pt>
                <c:pt idx="9">
                  <c:v>101</c:v>
                </c:pt>
                <c:pt idx="12">
                  <c:v>226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3926</c:v>
                </c:pt>
                <c:pt idx="3">
                  <c:v>3907</c:v>
                </c:pt>
                <c:pt idx="6">
                  <c:v>3618</c:v>
                </c:pt>
                <c:pt idx="9">
                  <c:v>3657</c:v>
                </c:pt>
                <c:pt idx="12">
                  <c:v>3276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1827</c:v>
                </c:pt>
                <c:pt idx="3">
                  <c:v>1631</c:v>
                </c:pt>
                <c:pt idx="6">
                  <c:v>1445</c:v>
                </c:pt>
                <c:pt idx="9">
                  <c:v>1361</c:v>
                </c:pt>
                <c:pt idx="12">
                  <c:v>1266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18805</c:v>
                </c:pt>
                <c:pt idx="3">
                  <c:v>17886</c:v>
                </c:pt>
                <c:pt idx="6">
                  <c:v>16867</c:v>
                </c:pt>
                <c:pt idx="9">
                  <c:v>16623</c:v>
                </c:pt>
                <c:pt idx="12">
                  <c:v>15817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554</c:v>
                </c:pt>
                <c:pt idx="3">
                  <c:v>408</c:v>
                </c:pt>
                <c:pt idx="6">
                  <c:v>331</c:v>
                </c:pt>
                <c:pt idx="9">
                  <c:v>218</c:v>
                </c:pt>
                <c:pt idx="12">
                  <c:v>208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20494</c:v>
                </c:pt>
                <c:pt idx="3">
                  <c:v>20393</c:v>
                </c:pt>
                <c:pt idx="6">
                  <c:v>20342</c:v>
                </c:pt>
                <c:pt idx="9">
                  <c:v>20438</c:v>
                </c:pt>
                <c:pt idx="12">
                  <c:v>20234</c:v>
                </c:pt>
              </c:numCache>
            </c:numRef>
          </c:val>
        </c:ser>
        <c:dLbls>
          <c:showLegendKey val="0"/>
          <c:showVal val="0"/>
          <c:showCatName val="0"/>
          <c:showSerName val="0"/>
          <c:showPercent val="0"/>
          <c:showBubbleSize val="0"/>
        </c:dLbls>
        <c:gapWidth val="100"/>
        <c:overlap val="100"/>
        <c:axId val="351160760"/>
        <c:axId val="351161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8920</c:v>
                </c:pt>
                <c:pt idx="2">
                  <c:v>#N/A</c:v>
                </c:pt>
                <c:pt idx="3">
                  <c:v>#N/A</c:v>
                </c:pt>
                <c:pt idx="4">
                  <c:v>7253</c:v>
                </c:pt>
                <c:pt idx="5">
                  <c:v>#N/A</c:v>
                </c:pt>
                <c:pt idx="6">
                  <c:v>#N/A</c:v>
                </c:pt>
                <c:pt idx="7">
                  <c:v>5776</c:v>
                </c:pt>
                <c:pt idx="8">
                  <c:v>#N/A</c:v>
                </c:pt>
                <c:pt idx="9">
                  <c:v>#N/A</c:v>
                </c:pt>
                <c:pt idx="10">
                  <c:v>5057</c:v>
                </c:pt>
                <c:pt idx="11">
                  <c:v>#N/A</c:v>
                </c:pt>
                <c:pt idx="12">
                  <c:v>#N/A</c:v>
                </c:pt>
                <c:pt idx="13">
                  <c:v>4105</c:v>
                </c:pt>
                <c:pt idx="14">
                  <c:v>#N/A</c:v>
                </c:pt>
              </c:numCache>
            </c:numRef>
          </c:val>
          <c:smooth val="0"/>
        </c:ser>
        <c:dLbls>
          <c:showLegendKey val="0"/>
          <c:showVal val="0"/>
          <c:showCatName val="0"/>
          <c:showSerName val="0"/>
          <c:showPercent val="0"/>
          <c:showBubbleSize val="0"/>
        </c:dLbls>
        <c:marker val="1"/>
        <c:smooth val="0"/>
        <c:axId val="351160760"/>
        <c:axId val="351161544"/>
      </c:lineChart>
      <c:catAx>
        <c:axId val="351160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161544"/>
        <c:crosses val="autoZero"/>
        <c:auto val="1"/>
        <c:lblAlgn val="ctr"/>
        <c:lblOffset val="100"/>
        <c:tickLblSkip val="1"/>
        <c:tickMarkSkip val="1"/>
        <c:noMultiLvlLbl val="0"/>
      </c:catAx>
      <c:valAx>
        <c:axId val="351161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160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大阪府柏原市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72,116
71,001
25.33
23,228,662
23,203,108
11,658
14,501,937
20,233,798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類似団体平均値と同率ではあるが、長引く景気低迷による個人・法人関係の減収と少子高齢化の進展などから、今後も市税全般についての増収は見込めない状況である。</a:t>
          </a:r>
          <a:endParaRPr kumimoji="1" lang="en-US" altLang="ja-JP" sz="1300">
            <a:latin typeface="ＭＳ Ｐゴシック"/>
          </a:endParaRPr>
        </a:p>
        <a:p>
          <a:r>
            <a:rPr kumimoji="1" lang="ja-JP" altLang="en-US" sz="1300">
              <a:latin typeface="ＭＳ Ｐゴシック"/>
            </a:rPr>
            <a:t>　また、地方公務員の給料減額支給措置も</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終了したため、人件費が増となったことから、今後も定員管理をはじめとする歳出削減や市税等の徴収強化を図り、緊急性の高い事業を最優先させると言った普通建設事業費の抑制を行うなど、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76200</xdr:rowOff>
    </xdr:to>
    <xdr:cxnSp macro="">
      <xdr:nvCxnSpPr>
        <xdr:cNvPr id="69" name="直線コネクタ 68"/>
        <xdr:cNvCxnSpPr/>
      </xdr:nvCxnSpPr>
      <xdr:spPr>
        <a:xfrm>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58965</xdr:rowOff>
    </xdr:to>
    <xdr:cxnSp macro="">
      <xdr:nvCxnSpPr>
        <xdr:cNvPr id="72" name="直線コネクタ 71"/>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58965</xdr:rowOff>
    </xdr:to>
    <xdr:cxnSp macro="">
      <xdr:nvCxnSpPr>
        <xdr:cNvPr id="75" name="直線コネクタ 74"/>
        <xdr:cNvCxnSpPr/>
      </xdr:nvCxnSpPr>
      <xdr:spPr>
        <a:xfrm>
          <a:off x="2336800" y="70367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144235</xdr:rowOff>
    </xdr:from>
    <xdr:to>
      <xdr:col>3</xdr:col>
      <xdr:colOff>279400</xdr:colOff>
      <xdr:row>41</xdr:row>
      <xdr:rowOff>7257</xdr:rowOff>
    </xdr:to>
    <xdr:cxnSp macro="">
      <xdr:nvCxnSpPr>
        <xdr:cNvPr id="78" name="直線コネクタ 77"/>
        <xdr:cNvCxnSpPr/>
      </xdr:nvCxnSpPr>
      <xdr:spPr>
        <a:xfrm>
          <a:off x="1447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1" name="フローチャート :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2" name="テキスト ボックス 81"/>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8" name="円/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0" name="円/楕円 89"/>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1" name="テキスト ボックス 90"/>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2" name="円/楕円 91"/>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3" name="テキスト ボックス 92"/>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4" name="円/楕円 93"/>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5" name="テキスト ボックス 94"/>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96" name="円/楕円 95"/>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8362</xdr:rowOff>
    </xdr:from>
    <xdr:ext cx="762000" cy="259045"/>
    <xdr:sp macro="" textlink="">
      <xdr:nvSpPr>
        <xdr:cNvPr id="97" name="テキスト ボックス 96"/>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歳入面においては、株式等譲渡所得割交付金や自動車取得税交付金については減となったものの、市内一部企業の業績の持ち直しなどによる法人税の増により地方税が増となり、税率引き上げに伴い地方消費税交付金も増、地方交付税も増となり、臨時財政対策債を加えた総額では対前年度約２億３千万円の増となった。</a:t>
          </a:r>
          <a:endParaRPr kumimoji="1" lang="en-US" altLang="ja-JP" sz="1000">
            <a:latin typeface="ＭＳ Ｐゴシック"/>
          </a:endParaRPr>
        </a:p>
        <a:p>
          <a:r>
            <a:rPr kumimoji="1" lang="ja-JP" altLang="en-US" sz="1000">
              <a:latin typeface="ＭＳ Ｐゴシック"/>
            </a:rPr>
            <a:t>　一方、歳出面においては、人件費が</a:t>
          </a:r>
          <a:r>
            <a:rPr kumimoji="1" lang="ja-JP" altLang="ja-JP" sz="1000">
              <a:solidFill>
                <a:schemeClr val="dk1"/>
              </a:solidFill>
              <a:effectLst/>
              <a:latin typeface="+mn-lt"/>
              <a:ea typeface="+mn-ea"/>
              <a:cs typeface="+mn-cs"/>
            </a:rPr>
            <a:t>地方公務員の給料減額支給措置</a:t>
          </a:r>
          <a:r>
            <a:rPr kumimoji="1" lang="ja-JP" altLang="en-US" sz="1000">
              <a:solidFill>
                <a:schemeClr val="dk1"/>
              </a:solidFill>
              <a:effectLst/>
              <a:latin typeface="+mn-lt"/>
              <a:ea typeface="+mn-ea"/>
              <a:cs typeface="+mn-cs"/>
            </a:rPr>
            <a:t>の終了に伴い増となり、障害者自立支援費や生活保護費等の社会保障関係経費の増に伴い扶助費が増、企業会計への繰出金の増に伴う補助費等の増などにより、総額で対前年度約８億８千万円となった。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これらの結果、経常収支比率は９６</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７％となり、前年度と比較して４</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５ポイント悪化した。今後は市税等の収納率の向上や、使用料・手数料などの受益者負担の見直しなど自主財源の確保を図るとともに、歳出面においても各事業の精査を行い、経常収支の改善に努める。</a:t>
          </a:r>
          <a:endParaRPr kumimoji="1" lang="ja-JP" altLang="en-US" sz="10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29972</xdr:rowOff>
    </xdr:from>
    <xdr:to>
      <xdr:col>7</xdr:col>
      <xdr:colOff>152400</xdr:colOff>
      <xdr:row>63</xdr:row>
      <xdr:rowOff>75692</xdr:rowOff>
    </xdr:to>
    <xdr:cxnSp macro="">
      <xdr:nvCxnSpPr>
        <xdr:cNvPr id="130" name="直線コネクタ 129"/>
        <xdr:cNvCxnSpPr/>
      </xdr:nvCxnSpPr>
      <xdr:spPr>
        <a:xfrm>
          <a:off x="4114800" y="1065987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29972</xdr:rowOff>
    </xdr:from>
    <xdr:to>
      <xdr:col>6</xdr:col>
      <xdr:colOff>0</xdr:colOff>
      <xdr:row>62</xdr:row>
      <xdr:rowOff>49276</xdr:rowOff>
    </xdr:to>
    <xdr:cxnSp macro="">
      <xdr:nvCxnSpPr>
        <xdr:cNvPr id="133" name="直線コネクタ 132"/>
        <xdr:cNvCxnSpPr/>
      </xdr:nvCxnSpPr>
      <xdr:spPr>
        <a:xfrm flipV="1">
          <a:off x="3225800" y="1065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49276</xdr:rowOff>
    </xdr:to>
    <xdr:cxnSp macro="">
      <xdr:nvCxnSpPr>
        <xdr:cNvPr id="136" name="直線コネクタ 135"/>
        <xdr:cNvCxnSpPr/>
      </xdr:nvCxnSpPr>
      <xdr:spPr>
        <a:xfrm>
          <a:off x="2336800" y="1066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114554</xdr:rowOff>
    </xdr:from>
    <xdr:to>
      <xdr:col>3</xdr:col>
      <xdr:colOff>279400</xdr:colOff>
      <xdr:row>62</xdr:row>
      <xdr:rowOff>34798</xdr:rowOff>
    </xdr:to>
    <xdr:cxnSp macro="">
      <xdr:nvCxnSpPr>
        <xdr:cNvPr id="139" name="直線コネクタ 138"/>
        <xdr:cNvCxnSpPr/>
      </xdr:nvCxnSpPr>
      <xdr:spPr>
        <a:xfrm>
          <a:off x="1447800" y="1057300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42" name="フローチャート :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103141</xdr:rowOff>
    </xdr:from>
    <xdr:ext cx="762000" cy="259045"/>
    <xdr:sp macro="" textlink="">
      <xdr:nvSpPr>
        <xdr:cNvPr id="143" name="テキスト ボックス 142"/>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49" name="円/楕円 148"/>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168419</xdr:rowOff>
    </xdr:from>
    <xdr:ext cx="762000" cy="259045"/>
    <xdr:sp macro="" textlink="">
      <xdr:nvSpPr>
        <xdr:cNvPr id="150" name="財政構造の弾力性該当値テキスト"/>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150622</xdr:rowOff>
    </xdr:from>
    <xdr:to>
      <xdr:col>6</xdr:col>
      <xdr:colOff>50800</xdr:colOff>
      <xdr:row>62</xdr:row>
      <xdr:rowOff>80772</xdr:rowOff>
    </xdr:to>
    <xdr:sp macro="" textlink="">
      <xdr:nvSpPr>
        <xdr:cNvPr id="151" name="円/楕円 150"/>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65549</xdr:rowOff>
    </xdr:from>
    <xdr:ext cx="736600" cy="259045"/>
    <xdr:sp macro="" textlink="">
      <xdr:nvSpPr>
        <xdr:cNvPr id="152" name="テキスト ボックス 151"/>
        <xdr:cNvSpPr txBox="1"/>
      </xdr:nvSpPr>
      <xdr:spPr>
        <a:xfrm>
          <a:off x="3733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169926</xdr:rowOff>
    </xdr:from>
    <xdr:to>
      <xdr:col>4</xdr:col>
      <xdr:colOff>533400</xdr:colOff>
      <xdr:row>62</xdr:row>
      <xdr:rowOff>100076</xdr:rowOff>
    </xdr:to>
    <xdr:sp macro="" textlink="">
      <xdr:nvSpPr>
        <xdr:cNvPr id="153" name="円/楕円 152"/>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54" name="テキスト ボックス 153"/>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55" name="円/楕円 154"/>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70375</xdr:rowOff>
    </xdr:from>
    <xdr:ext cx="762000" cy="259045"/>
    <xdr:sp macro="" textlink="">
      <xdr:nvSpPr>
        <xdr:cNvPr id="156" name="テキスト ボックス 155"/>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57" name="円/楕円 156"/>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150131</xdr:rowOff>
    </xdr:from>
    <xdr:ext cx="762000" cy="259045"/>
    <xdr:sp macro="" textlink="">
      <xdr:nvSpPr>
        <xdr:cNvPr id="158" name="テキスト ボックス 157"/>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本市においては、ごみ・し尿処理、消防、学校給食業務をそれぞれ一部事務組合で実施しているため、類似団体平均値を下回ってはいるものの、前年度と比較して約４千円の増となっている。これは</a:t>
          </a:r>
          <a:r>
            <a:rPr kumimoji="1" lang="ja-JP" altLang="ja-JP" sz="1300">
              <a:solidFill>
                <a:schemeClr val="dk1"/>
              </a:solidFill>
              <a:effectLst/>
              <a:latin typeface="+mn-lt"/>
              <a:ea typeface="+mn-ea"/>
              <a:cs typeface="+mn-cs"/>
            </a:rPr>
            <a:t>地方公務員の給料減額支給措置</a:t>
          </a:r>
          <a:r>
            <a:rPr kumimoji="1" lang="ja-JP" altLang="en-US" sz="1300">
              <a:solidFill>
                <a:schemeClr val="dk1"/>
              </a:solidFill>
              <a:effectLst/>
              <a:latin typeface="+mn-lt"/>
              <a:ea typeface="+mn-ea"/>
              <a:cs typeface="+mn-cs"/>
            </a:rPr>
            <a:t>が</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月に終了したため、人件費が増となったこと</a:t>
          </a:r>
          <a:r>
            <a:rPr kumimoji="1" lang="ja-JP" altLang="en-US" sz="1300">
              <a:solidFill>
                <a:schemeClr val="dk1"/>
              </a:solidFill>
              <a:effectLst/>
              <a:latin typeface="+mn-lt"/>
              <a:ea typeface="+mn-ea"/>
              <a:cs typeface="+mn-cs"/>
            </a:rPr>
            <a:t>が原因と考えられる。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ＭＳ Ｐゴシック"/>
              <a:ea typeface="+mn-ea"/>
              <a:cs typeface="+mn-cs"/>
            </a:rPr>
            <a:t>　今後も定員の適正化や事務事業の見直しによる物件費の抑制に努めるとともに、一部事務組合の人件費・物件費に充てる負担金についても抑制に努める。</a:t>
          </a:r>
          <a:endParaRPr kumimoji="1" lang="en-US" altLang="ja-JP" sz="13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74392</xdr:rowOff>
    </xdr:from>
    <xdr:to>
      <xdr:col>7</xdr:col>
      <xdr:colOff>152400</xdr:colOff>
      <xdr:row>81</xdr:row>
      <xdr:rowOff>83020</xdr:rowOff>
    </xdr:to>
    <xdr:cxnSp macro="">
      <xdr:nvCxnSpPr>
        <xdr:cNvPr id="192" name="直線コネクタ 191"/>
        <xdr:cNvCxnSpPr/>
      </xdr:nvCxnSpPr>
      <xdr:spPr>
        <a:xfrm>
          <a:off x="4114800" y="13961842"/>
          <a:ext cx="8382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74392</xdr:rowOff>
    </xdr:from>
    <xdr:to>
      <xdr:col>6</xdr:col>
      <xdr:colOff>0</xdr:colOff>
      <xdr:row>81</xdr:row>
      <xdr:rowOff>76977</xdr:rowOff>
    </xdr:to>
    <xdr:cxnSp macro="">
      <xdr:nvCxnSpPr>
        <xdr:cNvPr id="195" name="直線コネクタ 194"/>
        <xdr:cNvCxnSpPr/>
      </xdr:nvCxnSpPr>
      <xdr:spPr>
        <a:xfrm flipV="1">
          <a:off x="3225800" y="13961842"/>
          <a:ext cx="8890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76977</xdr:rowOff>
    </xdr:from>
    <xdr:to>
      <xdr:col>4</xdr:col>
      <xdr:colOff>482600</xdr:colOff>
      <xdr:row>81</xdr:row>
      <xdr:rowOff>78115</xdr:rowOff>
    </xdr:to>
    <xdr:cxnSp macro="">
      <xdr:nvCxnSpPr>
        <xdr:cNvPr id="198" name="直線コネクタ 197"/>
        <xdr:cNvCxnSpPr/>
      </xdr:nvCxnSpPr>
      <xdr:spPr>
        <a:xfrm flipV="1">
          <a:off x="2336800" y="13964427"/>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76504</xdr:rowOff>
    </xdr:from>
    <xdr:to>
      <xdr:col>3</xdr:col>
      <xdr:colOff>279400</xdr:colOff>
      <xdr:row>81</xdr:row>
      <xdr:rowOff>78115</xdr:rowOff>
    </xdr:to>
    <xdr:cxnSp macro="">
      <xdr:nvCxnSpPr>
        <xdr:cNvPr id="201" name="直線コネクタ 200"/>
        <xdr:cNvCxnSpPr/>
      </xdr:nvCxnSpPr>
      <xdr:spPr>
        <a:xfrm>
          <a:off x="1447800" y="13963954"/>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75006</xdr:rowOff>
    </xdr:from>
    <xdr:to>
      <xdr:col>2</xdr:col>
      <xdr:colOff>127000</xdr:colOff>
      <xdr:row>82</xdr:row>
      <xdr:rowOff>5156</xdr:rowOff>
    </xdr:to>
    <xdr:sp macro="" textlink="">
      <xdr:nvSpPr>
        <xdr:cNvPr id="204" name="フローチャート : 判断 203"/>
        <xdr:cNvSpPr/>
      </xdr:nvSpPr>
      <xdr:spPr>
        <a:xfrm>
          <a:off x="1397000" y="139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161383</xdr:rowOff>
    </xdr:from>
    <xdr:ext cx="762000" cy="259045"/>
    <xdr:sp macro="" textlink="">
      <xdr:nvSpPr>
        <xdr:cNvPr id="205" name="テキスト ボックス 204"/>
        <xdr:cNvSpPr txBox="1"/>
      </xdr:nvSpPr>
      <xdr:spPr>
        <a:xfrm>
          <a:off x="1066800" y="1404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32220</xdr:rowOff>
    </xdr:from>
    <xdr:to>
      <xdr:col>7</xdr:col>
      <xdr:colOff>203200</xdr:colOff>
      <xdr:row>81</xdr:row>
      <xdr:rowOff>133820</xdr:rowOff>
    </xdr:to>
    <xdr:sp macro="" textlink="">
      <xdr:nvSpPr>
        <xdr:cNvPr id="211" name="円/楕円 210"/>
        <xdr:cNvSpPr/>
      </xdr:nvSpPr>
      <xdr:spPr>
        <a:xfrm>
          <a:off x="4902200" y="139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124947</xdr:rowOff>
    </xdr:from>
    <xdr:ext cx="762000" cy="259045"/>
    <xdr:sp macro="" textlink="">
      <xdr:nvSpPr>
        <xdr:cNvPr id="212" name="人件費・物件費等の状況該当値テキスト"/>
        <xdr:cNvSpPr txBox="1"/>
      </xdr:nvSpPr>
      <xdr:spPr>
        <a:xfrm>
          <a:off x="5041900" y="1384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23592</xdr:rowOff>
    </xdr:from>
    <xdr:to>
      <xdr:col>6</xdr:col>
      <xdr:colOff>50800</xdr:colOff>
      <xdr:row>81</xdr:row>
      <xdr:rowOff>125192</xdr:rowOff>
    </xdr:to>
    <xdr:sp macro="" textlink="">
      <xdr:nvSpPr>
        <xdr:cNvPr id="213" name="円/楕円 212"/>
        <xdr:cNvSpPr/>
      </xdr:nvSpPr>
      <xdr:spPr>
        <a:xfrm>
          <a:off x="4064000" y="139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135369</xdr:rowOff>
    </xdr:from>
    <xdr:ext cx="736600" cy="259045"/>
    <xdr:sp macro="" textlink="">
      <xdr:nvSpPr>
        <xdr:cNvPr id="214" name="テキスト ボックス 213"/>
        <xdr:cNvSpPr txBox="1"/>
      </xdr:nvSpPr>
      <xdr:spPr>
        <a:xfrm>
          <a:off x="3733800" y="1367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26177</xdr:rowOff>
    </xdr:from>
    <xdr:to>
      <xdr:col>4</xdr:col>
      <xdr:colOff>533400</xdr:colOff>
      <xdr:row>81</xdr:row>
      <xdr:rowOff>127777</xdr:rowOff>
    </xdr:to>
    <xdr:sp macro="" textlink="">
      <xdr:nvSpPr>
        <xdr:cNvPr id="215" name="円/楕円 214"/>
        <xdr:cNvSpPr/>
      </xdr:nvSpPr>
      <xdr:spPr>
        <a:xfrm>
          <a:off x="3175000" y="1391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137954</xdr:rowOff>
    </xdr:from>
    <xdr:ext cx="762000" cy="259045"/>
    <xdr:sp macro="" textlink="">
      <xdr:nvSpPr>
        <xdr:cNvPr id="216" name="テキスト ボックス 215"/>
        <xdr:cNvSpPr txBox="1"/>
      </xdr:nvSpPr>
      <xdr:spPr>
        <a:xfrm>
          <a:off x="2844800" y="1368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27315</xdr:rowOff>
    </xdr:from>
    <xdr:to>
      <xdr:col>3</xdr:col>
      <xdr:colOff>330200</xdr:colOff>
      <xdr:row>81</xdr:row>
      <xdr:rowOff>128915</xdr:rowOff>
    </xdr:to>
    <xdr:sp macro="" textlink="">
      <xdr:nvSpPr>
        <xdr:cNvPr id="217" name="円/楕円 216"/>
        <xdr:cNvSpPr/>
      </xdr:nvSpPr>
      <xdr:spPr>
        <a:xfrm>
          <a:off x="2286000" y="1391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139092</xdr:rowOff>
    </xdr:from>
    <xdr:ext cx="762000" cy="259045"/>
    <xdr:sp macro="" textlink="">
      <xdr:nvSpPr>
        <xdr:cNvPr id="218" name="テキスト ボックス 217"/>
        <xdr:cNvSpPr txBox="1"/>
      </xdr:nvSpPr>
      <xdr:spPr>
        <a:xfrm>
          <a:off x="1955800" y="1368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82,005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25704</xdr:rowOff>
    </xdr:from>
    <xdr:to>
      <xdr:col>2</xdr:col>
      <xdr:colOff>127000</xdr:colOff>
      <xdr:row>81</xdr:row>
      <xdr:rowOff>127304</xdr:rowOff>
    </xdr:to>
    <xdr:sp macro="" textlink="">
      <xdr:nvSpPr>
        <xdr:cNvPr id="219" name="円/楕円 218"/>
        <xdr:cNvSpPr/>
      </xdr:nvSpPr>
      <xdr:spPr>
        <a:xfrm>
          <a:off x="1397000" y="1391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137481</xdr:rowOff>
    </xdr:from>
    <xdr:ext cx="762000" cy="259045"/>
    <xdr:sp macro="" textlink="">
      <xdr:nvSpPr>
        <xdr:cNvPr id="220" name="テキスト ボックス 219"/>
        <xdr:cNvSpPr txBox="1"/>
      </xdr:nvSpPr>
      <xdr:spPr>
        <a:xfrm>
          <a:off x="1066800" y="1368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全職員を対象とした給与減額措置が平成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月に終了したことが大きく影響し、職員構成を要因とする部分指数はマイナスとなったものの、全体では前年指数から</a:t>
          </a:r>
          <a:r>
            <a:rPr kumimoji="1" lang="en-US" altLang="ja-JP" sz="1300">
              <a:latin typeface="ＭＳ Ｐゴシック"/>
            </a:rPr>
            <a:t>7.0</a:t>
          </a:r>
          <a:r>
            <a:rPr kumimoji="1" lang="ja-JP" altLang="en-US" sz="1300">
              <a:latin typeface="ＭＳ Ｐゴシック"/>
            </a:rPr>
            <a:t>ポイント上昇することとなった。</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a:t>
          </a:r>
          <a:r>
            <a:rPr kumimoji="1" lang="en-US" altLang="ja-JP" sz="1300">
              <a:latin typeface="ＭＳ Ｐゴシック"/>
            </a:rPr>
            <a:t>2</a:t>
          </a:r>
          <a:r>
            <a:rPr kumimoji="1" lang="ja-JP" altLang="en-US" sz="1300">
              <a:latin typeface="ＭＳ Ｐゴシック"/>
            </a:rPr>
            <a:t>年間、再度、独自の給与削減措置を実施していくことを決めており、これからも国や他団体との均衡を図りながら適切な給与水準の維持に努める。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30798</xdr:rowOff>
    </xdr:from>
    <xdr:to>
      <xdr:col>24</xdr:col>
      <xdr:colOff>558800</xdr:colOff>
      <xdr:row>85</xdr:row>
      <xdr:rowOff>110173</xdr:rowOff>
    </xdr:to>
    <xdr:cxnSp macro="">
      <xdr:nvCxnSpPr>
        <xdr:cNvPr id="250" name="直線コネクタ 249"/>
        <xdr:cNvCxnSpPr/>
      </xdr:nvCxnSpPr>
      <xdr:spPr>
        <a:xfrm>
          <a:off x="16179800" y="14261148"/>
          <a:ext cx="8382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30798</xdr:rowOff>
    </xdr:from>
    <xdr:to>
      <xdr:col>23</xdr:col>
      <xdr:colOff>406400</xdr:colOff>
      <xdr:row>88</xdr:row>
      <xdr:rowOff>90488</xdr:rowOff>
    </xdr:to>
    <xdr:cxnSp macro="">
      <xdr:nvCxnSpPr>
        <xdr:cNvPr id="253" name="直線コネクタ 252"/>
        <xdr:cNvCxnSpPr/>
      </xdr:nvCxnSpPr>
      <xdr:spPr>
        <a:xfrm flipV="1">
          <a:off x="15290800" y="14261148"/>
          <a:ext cx="889000" cy="9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124159</xdr:rowOff>
    </xdr:from>
    <xdr:ext cx="736600" cy="259045"/>
    <xdr:sp macro="" textlink="">
      <xdr:nvSpPr>
        <xdr:cNvPr id="255" name="テキスト ボックス 254"/>
        <xdr:cNvSpPr txBox="1"/>
      </xdr:nvSpPr>
      <xdr:spPr>
        <a:xfrm>
          <a:off x="15798800" y="1452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56832</xdr:rowOff>
    </xdr:from>
    <xdr:to>
      <xdr:col>22</xdr:col>
      <xdr:colOff>203200</xdr:colOff>
      <xdr:row>88</xdr:row>
      <xdr:rowOff>90488</xdr:rowOff>
    </xdr:to>
    <xdr:cxnSp macro="">
      <xdr:nvCxnSpPr>
        <xdr:cNvPr id="256" name="直線コネクタ 255"/>
        <xdr:cNvCxnSpPr/>
      </xdr:nvCxnSpPr>
      <xdr:spPr>
        <a:xfrm>
          <a:off x="14401800" y="14972982"/>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87</xdr:row>
      <xdr:rowOff>56832</xdr:rowOff>
    </xdr:to>
    <xdr:cxnSp macro="">
      <xdr:nvCxnSpPr>
        <xdr:cNvPr id="259" name="直線コネクタ 258"/>
        <xdr:cNvCxnSpPr/>
      </xdr:nvCxnSpPr>
      <xdr:spPr>
        <a:xfrm>
          <a:off x="13512800" y="14556739"/>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62" name="フローチャート : 判断 26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63" name="テキスト ボックス 26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59373</xdr:rowOff>
    </xdr:from>
    <xdr:to>
      <xdr:col>24</xdr:col>
      <xdr:colOff>609600</xdr:colOff>
      <xdr:row>85</xdr:row>
      <xdr:rowOff>160973</xdr:rowOff>
    </xdr:to>
    <xdr:sp macro="" textlink="">
      <xdr:nvSpPr>
        <xdr:cNvPr id="269" name="円/楕円 268"/>
        <xdr:cNvSpPr/>
      </xdr:nvSpPr>
      <xdr:spPr>
        <a:xfrm>
          <a:off x="169672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31450</xdr:rowOff>
    </xdr:from>
    <xdr:ext cx="762000" cy="259045"/>
    <xdr:sp macro="" textlink="">
      <xdr:nvSpPr>
        <xdr:cNvPr id="270" name="給与水準   （国との比較）該当値テキスト"/>
        <xdr:cNvSpPr txBox="1"/>
      </xdr:nvSpPr>
      <xdr:spPr>
        <a:xfrm>
          <a:off x="17106900" y="146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151448</xdr:rowOff>
    </xdr:from>
    <xdr:to>
      <xdr:col>23</xdr:col>
      <xdr:colOff>457200</xdr:colOff>
      <xdr:row>83</xdr:row>
      <xdr:rowOff>81598</xdr:rowOff>
    </xdr:to>
    <xdr:sp macro="" textlink="">
      <xdr:nvSpPr>
        <xdr:cNvPr id="271" name="円/楕円 270"/>
        <xdr:cNvSpPr/>
      </xdr:nvSpPr>
      <xdr:spPr>
        <a:xfrm>
          <a:off x="16129000" y="1421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91775</xdr:rowOff>
    </xdr:from>
    <xdr:ext cx="736600" cy="259045"/>
    <xdr:sp macro="" textlink="">
      <xdr:nvSpPr>
        <xdr:cNvPr id="272" name="テキスト ボックス 271"/>
        <xdr:cNvSpPr txBox="1"/>
      </xdr:nvSpPr>
      <xdr:spPr>
        <a:xfrm>
          <a:off x="15798800" y="1397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39688</xdr:rowOff>
    </xdr:from>
    <xdr:to>
      <xdr:col>22</xdr:col>
      <xdr:colOff>254000</xdr:colOff>
      <xdr:row>88</xdr:row>
      <xdr:rowOff>141288</xdr:rowOff>
    </xdr:to>
    <xdr:sp macro="" textlink="">
      <xdr:nvSpPr>
        <xdr:cNvPr id="273" name="円/楕円 272"/>
        <xdr:cNvSpPr/>
      </xdr:nvSpPr>
      <xdr:spPr>
        <a:xfrm>
          <a:off x="15240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126065</xdr:rowOff>
    </xdr:from>
    <xdr:ext cx="762000" cy="259045"/>
    <xdr:sp macro="" textlink="">
      <xdr:nvSpPr>
        <xdr:cNvPr id="274" name="テキスト ボックス 273"/>
        <xdr:cNvSpPr txBox="1"/>
      </xdr:nvSpPr>
      <xdr:spPr>
        <a:xfrm>
          <a:off x="14909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6032</xdr:rowOff>
    </xdr:from>
    <xdr:to>
      <xdr:col>21</xdr:col>
      <xdr:colOff>50800</xdr:colOff>
      <xdr:row>87</xdr:row>
      <xdr:rowOff>107632</xdr:rowOff>
    </xdr:to>
    <xdr:sp macro="" textlink="">
      <xdr:nvSpPr>
        <xdr:cNvPr id="275" name="円/楕円 274"/>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92409</xdr:rowOff>
    </xdr:from>
    <xdr:ext cx="762000" cy="259045"/>
    <xdr:sp macro="" textlink="">
      <xdr:nvSpPr>
        <xdr:cNvPr id="276" name="テキスト ボックス 275"/>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7" name="円/楕円 276"/>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78" name="テキスト ボックス 277"/>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退職補充と福祉・医療等の住民サービスの充実を目的とした職員採用と再任用職員が増加したことにより、類似団体の平均値を依然として下回っているものの、前年数値から微増となった。</a:t>
          </a:r>
        </a:p>
        <a:p>
          <a:r>
            <a:rPr kumimoji="1" lang="ja-JP" altLang="en-US" sz="1300">
              <a:latin typeface="ＭＳ Ｐゴシック"/>
            </a:rPr>
            <a:t>　財政状況や人口動態に合わせた事業の選択と集中が図られる中、今後も適正な人員配置と職場における業務改善を進めながら、中長期的な視点に立った適正な定員管理に努める。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102628</xdr:rowOff>
    </xdr:from>
    <xdr:to>
      <xdr:col>24</xdr:col>
      <xdr:colOff>558800</xdr:colOff>
      <xdr:row>59</xdr:row>
      <xdr:rowOff>118714</xdr:rowOff>
    </xdr:to>
    <xdr:cxnSp macro="">
      <xdr:nvCxnSpPr>
        <xdr:cNvPr id="315" name="直線コネクタ 314"/>
        <xdr:cNvCxnSpPr/>
      </xdr:nvCxnSpPr>
      <xdr:spPr>
        <a:xfrm>
          <a:off x="16179800" y="10218178"/>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92287</xdr:rowOff>
    </xdr:from>
    <xdr:to>
      <xdr:col>23</xdr:col>
      <xdr:colOff>406400</xdr:colOff>
      <xdr:row>59</xdr:row>
      <xdr:rowOff>102628</xdr:rowOff>
    </xdr:to>
    <xdr:cxnSp macro="">
      <xdr:nvCxnSpPr>
        <xdr:cNvPr id="318" name="直線コネクタ 317"/>
        <xdr:cNvCxnSpPr/>
      </xdr:nvCxnSpPr>
      <xdr:spPr>
        <a:xfrm>
          <a:off x="15290800" y="1020783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92287</xdr:rowOff>
    </xdr:from>
    <xdr:to>
      <xdr:col>22</xdr:col>
      <xdr:colOff>203200</xdr:colOff>
      <xdr:row>59</xdr:row>
      <xdr:rowOff>104926</xdr:rowOff>
    </xdr:to>
    <xdr:cxnSp macro="">
      <xdr:nvCxnSpPr>
        <xdr:cNvPr id="321" name="直線コネクタ 320"/>
        <xdr:cNvCxnSpPr/>
      </xdr:nvCxnSpPr>
      <xdr:spPr>
        <a:xfrm flipV="1">
          <a:off x="14401800" y="10207837"/>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85392</xdr:rowOff>
    </xdr:from>
    <xdr:to>
      <xdr:col>21</xdr:col>
      <xdr:colOff>0</xdr:colOff>
      <xdr:row>59</xdr:row>
      <xdr:rowOff>104926</xdr:rowOff>
    </xdr:to>
    <xdr:cxnSp macro="">
      <xdr:nvCxnSpPr>
        <xdr:cNvPr id="324" name="直線コネクタ 323"/>
        <xdr:cNvCxnSpPr/>
      </xdr:nvCxnSpPr>
      <xdr:spPr>
        <a:xfrm>
          <a:off x="13512800" y="1020094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34351</xdr:rowOff>
    </xdr:from>
    <xdr:to>
      <xdr:col>19</xdr:col>
      <xdr:colOff>533400</xdr:colOff>
      <xdr:row>60</xdr:row>
      <xdr:rowOff>135951</xdr:rowOff>
    </xdr:to>
    <xdr:sp macro="" textlink="">
      <xdr:nvSpPr>
        <xdr:cNvPr id="327" name="フローチャート : 判断 326"/>
        <xdr:cNvSpPr/>
      </xdr:nvSpPr>
      <xdr:spPr>
        <a:xfrm>
          <a:off x="13462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120728</xdr:rowOff>
    </xdr:from>
    <xdr:ext cx="762000" cy="259045"/>
    <xdr:sp macro="" textlink="">
      <xdr:nvSpPr>
        <xdr:cNvPr id="328" name="テキスト ボックス 327"/>
        <xdr:cNvSpPr txBox="1"/>
      </xdr:nvSpPr>
      <xdr:spPr>
        <a:xfrm>
          <a:off x="13131800" y="104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67914</xdr:rowOff>
    </xdr:from>
    <xdr:to>
      <xdr:col>24</xdr:col>
      <xdr:colOff>609600</xdr:colOff>
      <xdr:row>59</xdr:row>
      <xdr:rowOff>169514</xdr:rowOff>
    </xdr:to>
    <xdr:sp macro="" textlink="">
      <xdr:nvSpPr>
        <xdr:cNvPr id="334" name="円/楕円 333"/>
        <xdr:cNvSpPr/>
      </xdr:nvSpPr>
      <xdr:spPr>
        <a:xfrm>
          <a:off x="169672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84441</xdr:rowOff>
    </xdr:from>
    <xdr:ext cx="762000" cy="259045"/>
    <xdr:sp macro="" textlink="">
      <xdr:nvSpPr>
        <xdr:cNvPr id="335" name="定員管理の状況該当値テキスト"/>
        <xdr:cNvSpPr txBox="1"/>
      </xdr:nvSpPr>
      <xdr:spPr>
        <a:xfrm>
          <a:off x="17106900" y="1002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51828</xdr:rowOff>
    </xdr:from>
    <xdr:to>
      <xdr:col>23</xdr:col>
      <xdr:colOff>457200</xdr:colOff>
      <xdr:row>59</xdr:row>
      <xdr:rowOff>153428</xdr:rowOff>
    </xdr:to>
    <xdr:sp macro="" textlink="">
      <xdr:nvSpPr>
        <xdr:cNvPr id="336" name="円/楕円 335"/>
        <xdr:cNvSpPr/>
      </xdr:nvSpPr>
      <xdr:spPr>
        <a:xfrm>
          <a:off x="16129000" y="101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163605</xdr:rowOff>
    </xdr:from>
    <xdr:ext cx="736600" cy="259045"/>
    <xdr:sp macro="" textlink="">
      <xdr:nvSpPr>
        <xdr:cNvPr id="337" name="テキスト ボックス 336"/>
        <xdr:cNvSpPr txBox="1"/>
      </xdr:nvSpPr>
      <xdr:spPr>
        <a:xfrm>
          <a:off x="15798800" y="993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41487</xdr:rowOff>
    </xdr:from>
    <xdr:to>
      <xdr:col>22</xdr:col>
      <xdr:colOff>254000</xdr:colOff>
      <xdr:row>59</xdr:row>
      <xdr:rowOff>143087</xdr:rowOff>
    </xdr:to>
    <xdr:sp macro="" textlink="">
      <xdr:nvSpPr>
        <xdr:cNvPr id="338" name="円/楕円 337"/>
        <xdr:cNvSpPr/>
      </xdr:nvSpPr>
      <xdr:spPr>
        <a:xfrm>
          <a:off x="15240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153264</xdr:rowOff>
    </xdr:from>
    <xdr:ext cx="762000" cy="259045"/>
    <xdr:sp macro="" textlink="">
      <xdr:nvSpPr>
        <xdr:cNvPr id="339" name="テキスト ボックス 338"/>
        <xdr:cNvSpPr txBox="1"/>
      </xdr:nvSpPr>
      <xdr:spPr>
        <a:xfrm>
          <a:off x="14909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54126</xdr:rowOff>
    </xdr:from>
    <xdr:to>
      <xdr:col>21</xdr:col>
      <xdr:colOff>50800</xdr:colOff>
      <xdr:row>59</xdr:row>
      <xdr:rowOff>155726</xdr:rowOff>
    </xdr:to>
    <xdr:sp macro="" textlink="">
      <xdr:nvSpPr>
        <xdr:cNvPr id="340" name="円/楕円 339"/>
        <xdr:cNvSpPr/>
      </xdr:nvSpPr>
      <xdr:spPr>
        <a:xfrm>
          <a:off x="143510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165903</xdr:rowOff>
    </xdr:from>
    <xdr:ext cx="762000" cy="259045"/>
    <xdr:sp macro="" textlink="">
      <xdr:nvSpPr>
        <xdr:cNvPr id="341" name="テキスト ボックス 340"/>
        <xdr:cNvSpPr txBox="1"/>
      </xdr:nvSpPr>
      <xdr:spPr>
        <a:xfrm>
          <a:off x="14020800" y="99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34592</xdr:rowOff>
    </xdr:from>
    <xdr:to>
      <xdr:col>19</xdr:col>
      <xdr:colOff>533400</xdr:colOff>
      <xdr:row>59</xdr:row>
      <xdr:rowOff>136192</xdr:rowOff>
    </xdr:to>
    <xdr:sp macro="" textlink="">
      <xdr:nvSpPr>
        <xdr:cNvPr id="342" name="円/楕円 341"/>
        <xdr:cNvSpPr/>
      </xdr:nvSpPr>
      <xdr:spPr>
        <a:xfrm>
          <a:off x="13462000" y="10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146369</xdr:rowOff>
    </xdr:from>
    <xdr:ext cx="762000" cy="259045"/>
    <xdr:sp macro="" textlink="">
      <xdr:nvSpPr>
        <xdr:cNvPr id="343" name="テキスト ボックス 342"/>
        <xdr:cNvSpPr txBox="1"/>
      </xdr:nvSpPr>
      <xdr:spPr>
        <a:xfrm>
          <a:off x="13131800" y="991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実質公債費比率については９</a:t>
          </a:r>
          <a:r>
            <a:rPr kumimoji="1" lang="en-US" altLang="ja-JP" sz="1300">
              <a:latin typeface="ＭＳ Ｐゴシック"/>
            </a:rPr>
            <a:t>.</a:t>
          </a:r>
          <a:r>
            <a:rPr kumimoji="1" lang="ja-JP" altLang="en-US" sz="1300">
              <a:latin typeface="ＭＳ Ｐゴシック"/>
            </a:rPr>
            <a:t>９％となり、前年度より０</a:t>
          </a:r>
          <a:r>
            <a:rPr kumimoji="1" lang="en-US" altLang="ja-JP" sz="1300">
              <a:latin typeface="ＭＳ Ｐゴシック"/>
            </a:rPr>
            <a:t>.</a:t>
          </a:r>
          <a:r>
            <a:rPr kumimoji="1" lang="ja-JP" altLang="en-US" sz="1300">
              <a:latin typeface="ＭＳ Ｐゴシック"/>
            </a:rPr>
            <a:t>１ポイント悪化している。これは、平成２１年度より始まった病院事業特例債の償還により上昇傾向となったためであるが、</a:t>
          </a:r>
          <a:r>
            <a:rPr kumimoji="1" lang="ja-JP" altLang="ja-JP" sz="1300">
              <a:solidFill>
                <a:schemeClr val="dk1"/>
              </a:solidFill>
              <a:effectLst/>
              <a:latin typeface="+mn-lt"/>
              <a:ea typeface="+mn-ea"/>
              <a:cs typeface="+mn-cs"/>
            </a:rPr>
            <a:t>２６年度単年度ベースでは</a:t>
          </a:r>
          <a:r>
            <a:rPr kumimoji="1" lang="ja-JP" altLang="en-US" sz="1300">
              <a:latin typeface="ＭＳ Ｐゴシック"/>
            </a:rPr>
            <a:t>平成７・８年度に借入れした減税補てん債の償還が終了したことや公営企業の公債費に対する繰出金が減となったことなどから約１</a:t>
          </a:r>
          <a:r>
            <a:rPr kumimoji="1" lang="en-US" altLang="ja-JP" sz="1300">
              <a:latin typeface="ＭＳ Ｐゴシック"/>
            </a:rPr>
            <a:t>.</a:t>
          </a:r>
          <a:r>
            <a:rPr kumimoji="1" lang="ja-JP" altLang="en-US" sz="1300">
              <a:latin typeface="ＭＳ Ｐゴシック"/>
            </a:rPr>
            <a:t>５ポイント改善した。</a:t>
          </a:r>
          <a:endParaRPr kumimoji="1" lang="en-US" altLang="ja-JP" sz="1300">
            <a:latin typeface="ＭＳ Ｐゴシック"/>
          </a:endParaRPr>
        </a:p>
        <a:p>
          <a:r>
            <a:rPr kumimoji="1" lang="ja-JP" altLang="en-US" sz="1300">
              <a:latin typeface="ＭＳ Ｐゴシック"/>
            </a:rPr>
            <a:t>　今後は平成２７年度末で病院事業特例債の償還が終了するため、それにより改善する見込みではあるが、今後とも新規の普通建設事業の精査を行い、地方債の新規発行の抑制に努める。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40</xdr:row>
      <xdr:rowOff>120968</xdr:rowOff>
    </xdr:to>
    <xdr:cxnSp macro="">
      <xdr:nvCxnSpPr>
        <xdr:cNvPr id="373" name="直線コネクタ 372"/>
        <xdr:cNvCxnSpPr/>
      </xdr:nvCxnSpPr>
      <xdr:spPr>
        <a:xfrm>
          <a:off x="16179800" y="697293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4"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84772</xdr:rowOff>
    </xdr:from>
    <xdr:to>
      <xdr:col>23</xdr:col>
      <xdr:colOff>406400</xdr:colOff>
      <xdr:row>40</xdr:row>
      <xdr:rowOff>114935</xdr:rowOff>
    </xdr:to>
    <xdr:cxnSp macro="">
      <xdr:nvCxnSpPr>
        <xdr:cNvPr id="376" name="直線コネクタ 375"/>
        <xdr:cNvCxnSpPr/>
      </xdr:nvCxnSpPr>
      <xdr:spPr>
        <a:xfrm>
          <a:off x="15290800" y="694277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8" name="テキスト ボックス 377"/>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84772</xdr:rowOff>
    </xdr:from>
    <xdr:to>
      <xdr:col>22</xdr:col>
      <xdr:colOff>203200</xdr:colOff>
      <xdr:row>40</xdr:row>
      <xdr:rowOff>96838</xdr:rowOff>
    </xdr:to>
    <xdr:cxnSp macro="">
      <xdr:nvCxnSpPr>
        <xdr:cNvPr id="379" name="直線コネクタ 378"/>
        <xdr:cNvCxnSpPr/>
      </xdr:nvCxnSpPr>
      <xdr:spPr>
        <a:xfrm flipV="1">
          <a:off x="14401800" y="69427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60643</xdr:rowOff>
    </xdr:from>
    <xdr:to>
      <xdr:col>21</xdr:col>
      <xdr:colOff>0</xdr:colOff>
      <xdr:row>40</xdr:row>
      <xdr:rowOff>96838</xdr:rowOff>
    </xdr:to>
    <xdr:cxnSp macro="">
      <xdr:nvCxnSpPr>
        <xdr:cNvPr id="382" name="直線コネクタ 381"/>
        <xdr:cNvCxnSpPr/>
      </xdr:nvCxnSpPr>
      <xdr:spPr>
        <a:xfrm>
          <a:off x="13512800" y="69186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5" name="フローチャート : 判断 384"/>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168609</xdr:rowOff>
    </xdr:from>
    <xdr:ext cx="762000" cy="259045"/>
    <xdr:sp macro="" textlink="">
      <xdr:nvSpPr>
        <xdr:cNvPr id="386" name="テキスト ボックス 385"/>
        <xdr:cNvSpPr txBox="1"/>
      </xdr:nvSpPr>
      <xdr:spPr>
        <a:xfrm>
          <a:off x="13131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92" name="円/楕円 391"/>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393" name="公債費負担の状況該当値テキスト"/>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394" name="円/楕円 393"/>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150512</xdr:rowOff>
    </xdr:from>
    <xdr:ext cx="736600" cy="259045"/>
    <xdr:sp macro="" textlink="">
      <xdr:nvSpPr>
        <xdr:cNvPr id="395" name="テキスト ボックス 394"/>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33972</xdr:rowOff>
    </xdr:from>
    <xdr:to>
      <xdr:col>22</xdr:col>
      <xdr:colOff>254000</xdr:colOff>
      <xdr:row>40</xdr:row>
      <xdr:rowOff>135572</xdr:rowOff>
    </xdr:to>
    <xdr:sp macro="" textlink="">
      <xdr:nvSpPr>
        <xdr:cNvPr id="396" name="円/楕円 395"/>
        <xdr:cNvSpPr/>
      </xdr:nvSpPr>
      <xdr:spPr>
        <a:xfrm>
          <a:off x="15240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145749</xdr:rowOff>
    </xdr:from>
    <xdr:ext cx="762000" cy="259045"/>
    <xdr:sp macro="" textlink="">
      <xdr:nvSpPr>
        <xdr:cNvPr id="397" name="テキスト ボックス 396"/>
        <xdr:cNvSpPr txBox="1"/>
      </xdr:nvSpPr>
      <xdr:spPr>
        <a:xfrm>
          <a:off x="14909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398" name="円/楕円 397"/>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399" name="テキスト ボックス 398"/>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9843</xdr:rowOff>
    </xdr:from>
    <xdr:to>
      <xdr:col>19</xdr:col>
      <xdr:colOff>533400</xdr:colOff>
      <xdr:row>40</xdr:row>
      <xdr:rowOff>111443</xdr:rowOff>
    </xdr:to>
    <xdr:sp macro="" textlink="">
      <xdr:nvSpPr>
        <xdr:cNvPr id="400" name="円/楕円 399"/>
        <xdr:cNvSpPr/>
      </xdr:nvSpPr>
      <xdr:spPr>
        <a:xfrm>
          <a:off x="13462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121620</xdr:rowOff>
    </xdr:from>
    <xdr:ext cx="762000" cy="259045"/>
    <xdr:sp macro="" textlink="">
      <xdr:nvSpPr>
        <xdr:cNvPr id="401" name="テキスト ボックス 400"/>
        <xdr:cNvSpPr txBox="1"/>
      </xdr:nvSpPr>
      <xdr:spPr>
        <a:xfrm>
          <a:off x="13131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将来負担比率については、</a:t>
          </a:r>
          <a:r>
            <a:rPr lang="ja-JP" altLang="en-US" sz="1300">
              <a:solidFill>
                <a:schemeClr val="dk1"/>
              </a:solidFill>
              <a:effectLst/>
              <a:latin typeface="+mn-lt"/>
              <a:ea typeface="+mn-ea"/>
              <a:cs typeface="+mn-cs"/>
            </a:rPr>
            <a:t>３２</a:t>
          </a:r>
          <a:r>
            <a:rPr lang="en-US"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９</a:t>
          </a:r>
          <a:r>
            <a:rPr lang="ja-JP" altLang="ja-JP" sz="1300">
              <a:solidFill>
                <a:schemeClr val="dk1"/>
              </a:solidFill>
              <a:effectLst/>
              <a:latin typeface="+mn-lt"/>
              <a:ea typeface="+mn-ea"/>
              <a:cs typeface="+mn-cs"/>
            </a:rPr>
            <a:t>％となり、前年度数値</a:t>
          </a:r>
          <a:r>
            <a:rPr lang="ja-JP" altLang="en-US" sz="1300">
              <a:solidFill>
                <a:schemeClr val="dk1"/>
              </a:solidFill>
              <a:effectLst/>
              <a:latin typeface="+mn-lt"/>
              <a:ea typeface="+mn-ea"/>
              <a:cs typeface="+mn-cs"/>
            </a:rPr>
            <a:t>より７</a:t>
          </a:r>
          <a:r>
            <a:rPr lang="en-US"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ポイント改善した。</a:t>
          </a:r>
          <a:endParaRPr lang="ja-JP" altLang="ja-JP" sz="1300">
            <a:effectLst/>
          </a:endParaRPr>
        </a:p>
        <a:p>
          <a:r>
            <a:rPr lang="ja-JP" altLang="ja-JP" sz="1300">
              <a:solidFill>
                <a:schemeClr val="dk1"/>
              </a:solidFill>
              <a:effectLst/>
              <a:latin typeface="+mn-lt"/>
              <a:ea typeface="+mn-ea"/>
              <a:cs typeface="+mn-cs"/>
            </a:rPr>
            <a:t>　これは、各会計及び一部事務組合の地方債の償還が順調に進んでいること、前年度に引き続き連結実質赤字額が解消されたこと、公債費に算入される地方交付税などの充当可能財源が増えたことによるものである。</a:t>
          </a:r>
          <a:endParaRPr lang="ja-JP" altLang="ja-JP" sz="1300">
            <a:effectLst/>
          </a:endParaRPr>
        </a:p>
        <a:p>
          <a:r>
            <a:rPr lang="ja-JP" altLang="ja-JP" sz="1300">
              <a:solidFill>
                <a:schemeClr val="dk1"/>
              </a:solidFill>
              <a:effectLst/>
              <a:latin typeface="+mn-lt"/>
              <a:ea typeface="+mn-ea"/>
              <a:cs typeface="+mn-cs"/>
            </a:rPr>
            <a:t>　今後も後年度への負担を少しでも軽減するよう、新規事業等の実施については精査し、財政の健全化を図る。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27019</xdr:rowOff>
    </xdr:from>
    <xdr:to>
      <xdr:col>24</xdr:col>
      <xdr:colOff>558800</xdr:colOff>
      <xdr:row>16</xdr:row>
      <xdr:rowOff>71660</xdr:rowOff>
    </xdr:to>
    <xdr:cxnSp macro="">
      <xdr:nvCxnSpPr>
        <xdr:cNvPr id="431" name="直線コネクタ 430"/>
        <xdr:cNvCxnSpPr/>
      </xdr:nvCxnSpPr>
      <xdr:spPr>
        <a:xfrm flipV="1">
          <a:off x="16179800" y="2770219"/>
          <a:ext cx="8382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2"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71660</xdr:rowOff>
    </xdr:from>
    <xdr:to>
      <xdr:col>23</xdr:col>
      <xdr:colOff>406400</xdr:colOff>
      <xdr:row>16</xdr:row>
      <xdr:rowOff>104235</xdr:rowOff>
    </xdr:to>
    <xdr:cxnSp macro="">
      <xdr:nvCxnSpPr>
        <xdr:cNvPr id="434" name="直線コネクタ 433"/>
        <xdr:cNvCxnSpPr/>
      </xdr:nvCxnSpPr>
      <xdr:spPr>
        <a:xfrm flipV="1">
          <a:off x="15290800" y="2814860"/>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36" name="テキスト ボックス 435"/>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104235</xdr:rowOff>
    </xdr:from>
    <xdr:to>
      <xdr:col>22</xdr:col>
      <xdr:colOff>203200</xdr:colOff>
      <xdr:row>17</xdr:row>
      <xdr:rowOff>11208</xdr:rowOff>
    </xdr:to>
    <xdr:cxnSp macro="">
      <xdr:nvCxnSpPr>
        <xdr:cNvPr id="437" name="直線コネクタ 436"/>
        <xdr:cNvCxnSpPr/>
      </xdr:nvCxnSpPr>
      <xdr:spPr>
        <a:xfrm flipV="1">
          <a:off x="14401800" y="284743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39" name="テキスト ボックス 438"/>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11208</xdr:rowOff>
    </xdr:from>
    <xdr:to>
      <xdr:col>21</xdr:col>
      <xdr:colOff>0</xdr:colOff>
      <xdr:row>17</xdr:row>
      <xdr:rowOff>87217</xdr:rowOff>
    </xdr:to>
    <xdr:cxnSp macro="">
      <xdr:nvCxnSpPr>
        <xdr:cNvPr id="440" name="直線コネクタ 439"/>
        <xdr:cNvCxnSpPr/>
      </xdr:nvCxnSpPr>
      <xdr:spPr>
        <a:xfrm flipV="1">
          <a:off x="13512800" y="2925858"/>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2" name="テキスト ボックス 441"/>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20130</xdr:rowOff>
    </xdr:from>
    <xdr:to>
      <xdr:col>19</xdr:col>
      <xdr:colOff>533400</xdr:colOff>
      <xdr:row>17</xdr:row>
      <xdr:rowOff>121730</xdr:rowOff>
    </xdr:to>
    <xdr:sp macro="" textlink="">
      <xdr:nvSpPr>
        <xdr:cNvPr id="443" name="フローチャート : 判断 442"/>
        <xdr:cNvSpPr/>
      </xdr:nvSpPr>
      <xdr:spPr>
        <a:xfrm>
          <a:off x="13462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131907</xdr:rowOff>
    </xdr:from>
    <xdr:ext cx="762000" cy="259045"/>
    <xdr:sp macro="" textlink="">
      <xdr:nvSpPr>
        <xdr:cNvPr id="444" name="テキスト ボックス 443"/>
        <xdr:cNvSpPr txBox="1"/>
      </xdr:nvSpPr>
      <xdr:spPr>
        <a:xfrm>
          <a:off x="13131800" y="270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147669</xdr:rowOff>
    </xdr:from>
    <xdr:to>
      <xdr:col>24</xdr:col>
      <xdr:colOff>609600</xdr:colOff>
      <xdr:row>16</xdr:row>
      <xdr:rowOff>77819</xdr:rowOff>
    </xdr:to>
    <xdr:sp macro="" textlink="">
      <xdr:nvSpPr>
        <xdr:cNvPr id="450" name="円/楕円 449"/>
        <xdr:cNvSpPr/>
      </xdr:nvSpPr>
      <xdr:spPr>
        <a:xfrm>
          <a:off x="16967200" y="27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164196</xdr:rowOff>
    </xdr:from>
    <xdr:ext cx="762000" cy="259045"/>
    <xdr:sp macro="" textlink="">
      <xdr:nvSpPr>
        <xdr:cNvPr id="451" name="将来負担の状況該当値テキスト"/>
        <xdr:cNvSpPr txBox="1"/>
      </xdr:nvSpPr>
      <xdr:spPr>
        <a:xfrm>
          <a:off x="17106900" y="256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20860</xdr:rowOff>
    </xdr:from>
    <xdr:to>
      <xdr:col>23</xdr:col>
      <xdr:colOff>457200</xdr:colOff>
      <xdr:row>16</xdr:row>
      <xdr:rowOff>122460</xdr:rowOff>
    </xdr:to>
    <xdr:sp macro="" textlink="">
      <xdr:nvSpPr>
        <xdr:cNvPr id="452" name="円/楕円 451"/>
        <xdr:cNvSpPr/>
      </xdr:nvSpPr>
      <xdr:spPr>
        <a:xfrm>
          <a:off x="16129000" y="276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132637</xdr:rowOff>
    </xdr:from>
    <xdr:ext cx="736600" cy="259045"/>
    <xdr:sp macro="" textlink="">
      <xdr:nvSpPr>
        <xdr:cNvPr id="453" name="テキスト ボックス 452"/>
        <xdr:cNvSpPr txBox="1"/>
      </xdr:nvSpPr>
      <xdr:spPr>
        <a:xfrm>
          <a:off x="15798800" y="253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53435</xdr:rowOff>
    </xdr:from>
    <xdr:to>
      <xdr:col>22</xdr:col>
      <xdr:colOff>254000</xdr:colOff>
      <xdr:row>16</xdr:row>
      <xdr:rowOff>155035</xdr:rowOff>
    </xdr:to>
    <xdr:sp macro="" textlink="">
      <xdr:nvSpPr>
        <xdr:cNvPr id="454" name="円/楕円 453"/>
        <xdr:cNvSpPr/>
      </xdr:nvSpPr>
      <xdr:spPr>
        <a:xfrm>
          <a:off x="15240000" y="27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165212</xdr:rowOff>
    </xdr:from>
    <xdr:ext cx="762000" cy="259045"/>
    <xdr:sp macro="" textlink="">
      <xdr:nvSpPr>
        <xdr:cNvPr id="455" name="テキスト ボックス 454"/>
        <xdr:cNvSpPr txBox="1"/>
      </xdr:nvSpPr>
      <xdr:spPr>
        <a:xfrm>
          <a:off x="14909800" y="256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131858</xdr:rowOff>
    </xdr:from>
    <xdr:to>
      <xdr:col>21</xdr:col>
      <xdr:colOff>50800</xdr:colOff>
      <xdr:row>17</xdr:row>
      <xdr:rowOff>62008</xdr:rowOff>
    </xdr:to>
    <xdr:sp macro="" textlink="">
      <xdr:nvSpPr>
        <xdr:cNvPr id="456" name="円/楕円 455"/>
        <xdr:cNvSpPr/>
      </xdr:nvSpPr>
      <xdr:spPr>
        <a:xfrm>
          <a:off x="14351000" y="28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72185</xdr:rowOff>
    </xdr:from>
    <xdr:ext cx="762000" cy="259045"/>
    <xdr:sp macro="" textlink="">
      <xdr:nvSpPr>
        <xdr:cNvPr id="457" name="テキスト ボックス 456"/>
        <xdr:cNvSpPr txBox="1"/>
      </xdr:nvSpPr>
      <xdr:spPr>
        <a:xfrm>
          <a:off x="14020800" y="2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36417</xdr:rowOff>
    </xdr:from>
    <xdr:to>
      <xdr:col>19</xdr:col>
      <xdr:colOff>533400</xdr:colOff>
      <xdr:row>17</xdr:row>
      <xdr:rowOff>138017</xdr:rowOff>
    </xdr:to>
    <xdr:sp macro="" textlink="">
      <xdr:nvSpPr>
        <xdr:cNvPr id="458" name="円/楕円 457"/>
        <xdr:cNvSpPr/>
      </xdr:nvSpPr>
      <xdr:spPr>
        <a:xfrm>
          <a:off x="13462000" y="29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122794</xdr:rowOff>
    </xdr:from>
    <xdr:ext cx="762000" cy="259045"/>
    <xdr:sp macro="" textlink="">
      <xdr:nvSpPr>
        <xdr:cNvPr id="459" name="テキスト ボックス 458"/>
        <xdr:cNvSpPr txBox="1"/>
      </xdr:nvSpPr>
      <xdr:spPr>
        <a:xfrm>
          <a:off x="13131800" y="30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大阪府柏原市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72,116
71,001
25.33
23,228,662
23,203,108
11,658
14,501,937
20,233,798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人件費に係る経常収支比率は類似団体平均より下回っているが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これは</a:t>
          </a:r>
          <a:r>
            <a:rPr kumimoji="1" lang="ja-JP" altLang="ja-JP" sz="1200">
              <a:solidFill>
                <a:schemeClr val="dk1"/>
              </a:solidFill>
              <a:effectLst/>
              <a:latin typeface="+mn-lt"/>
              <a:ea typeface="+mn-ea"/>
              <a:cs typeface="+mn-cs"/>
            </a:rPr>
            <a:t>ごみ・し尿処理、消防、学校給食業務をそれぞれ一部事務組合で実施しているため</a:t>
          </a:r>
          <a:r>
            <a:rPr kumimoji="1" lang="ja-JP" altLang="en-US" sz="1200">
              <a:solidFill>
                <a:schemeClr val="dk1"/>
              </a:solidFill>
              <a:effectLst/>
              <a:latin typeface="+mn-lt"/>
              <a:ea typeface="+mn-ea"/>
              <a:cs typeface="+mn-cs"/>
            </a:rPr>
            <a:t>である。今回</a:t>
          </a:r>
          <a:r>
            <a:rPr kumimoji="1" lang="ja-JP" altLang="ja-JP" sz="1200">
              <a:solidFill>
                <a:schemeClr val="dk1"/>
              </a:solidFill>
              <a:effectLst/>
              <a:latin typeface="+mn-lt"/>
              <a:ea typeface="+mn-ea"/>
              <a:cs typeface="+mn-cs"/>
            </a:rPr>
            <a:t>、前年度と比較して</a:t>
          </a:r>
          <a:r>
            <a:rPr kumimoji="1" lang="ja-JP" altLang="en-US" sz="1200">
              <a:solidFill>
                <a:schemeClr val="dk1"/>
              </a:solidFill>
              <a:effectLst/>
              <a:latin typeface="+mn-lt"/>
              <a:ea typeface="+mn-ea"/>
              <a:cs typeface="+mn-cs"/>
            </a:rPr>
            <a:t>０</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９ポイント悪化したのは、</a:t>
          </a:r>
          <a:r>
            <a:rPr kumimoji="1" lang="ja-JP" altLang="ja-JP" sz="1200">
              <a:solidFill>
                <a:schemeClr val="dk1"/>
              </a:solidFill>
              <a:effectLst/>
              <a:latin typeface="+mn-lt"/>
              <a:ea typeface="+mn-ea"/>
              <a:cs typeface="+mn-cs"/>
            </a:rPr>
            <a:t>地方公務員の給料減額支給措置が</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月に終了したため、人件費が増となったことが原因と考えられる。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今後も一部事務組合の人件費に充てる負担金</a:t>
          </a:r>
          <a:r>
            <a:rPr kumimoji="1" lang="ja-JP" altLang="en-US" sz="1200">
              <a:solidFill>
                <a:schemeClr val="dk1"/>
              </a:solidFill>
              <a:effectLst/>
              <a:latin typeface="+mn-lt"/>
              <a:ea typeface="+mn-ea"/>
              <a:cs typeface="+mn-cs"/>
            </a:rPr>
            <a:t>等と言った人件費に準ずる経費も含め、人件費関係全体について、</a:t>
          </a:r>
          <a:r>
            <a:rPr kumimoji="1" lang="ja-JP" altLang="ja-JP" sz="1200">
              <a:solidFill>
                <a:schemeClr val="dk1"/>
              </a:solidFill>
              <a:effectLst/>
              <a:latin typeface="+mn-lt"/>
              <a:ea typeface="+mn-ea"/>
              <a:cs typeface="+mn-cs"/>
            </a:rPr>
            <a:t>抑制</a:t>
          </a:r>
          <a:r>
            <a:rPr kumimoji="1" lang="ja-JP" altLang="en-US" sz="1200">
              <a:solidFill>
                <a:schemeClr val="dk1"/>
              </a:solidFill>
              <a:effectLst/>
              <a:latin typeface="+mn-lt"/>
              <a:ea typeface="+mn-ea"/>
              <a:cs typeface="+mn-cs"/>
            </a:rPr>
            <a:t>していく必要がある</a:t>
          </a:r>
          <a:r>
            <a:rPr kumimoji="1" lang="ja-JP" altLang="ja-JP"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142240</xdr:rowOff>
    </xdr:to>
    <xdr:cxnSp macro="">
      <xdr:nvCxnSpPr>
        <xdr:cNvPr id="64" name="直線コネクタ 63"/>
        <xdr:cNvCxnSpPr/>
      </xdr:nvCxnSpPr>
      <xdr:spPr>
        <a:xfrm>
          <a:off x="3987800" y="6245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37</xdr:row>
      <xdr:rowOff>16510</xdr:rowOff>
    </xdr:to>
    <xdr:cxnSp macro="">
      <xdr:nvCxnSpPr>
        <xdr:cNvPr id="67" name="直線コネクタ 66"/>
        <xdr:cNvCxnSpPr/>
      </xdr:nvCxnSpPr>
      <xdr:spPr>
        <a:xfrm flipV="1">
          <a:off x="3098800" y="6245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16510</xdr:rowOff>
    </xdr:to>
    <xdr:cxnSp macro="">
      <xdr:nvCxnSpPr>
        <xdr:cNvPr id="70" name="直線コネクタ 69"/>
        <xdr:cNvCxnSpPr/>
      </xdr:nvCxnSpPr>
      <xdr:spPr>
        <a:xfrm>
          <a:off x="2209800" y="630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134620</xdr:rowOff>
    </xdr:to>
    <xdr:cxnSp macro="">
      <xdr:nvCxnSpPr>
        <xdr:cNvPr id="73" name="直線コネクタ 72"/>
        <xdr:cNvCxnSpPr/>
      </xdr:nvCxnSpPr>
      <xdr:spPr>
        <a:xfrm>
          <a:off x="1320800" y="623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6" name="フローチャート : 判断 75"/>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77" name="テキスト ボックス 76"/>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3" name="円/楕円 82"/>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107967</xdr:rowOff>
    </xdr:from>
    <xdr:ext cx="762000" cy="259045"/>
    <xdr:sp macro="" textlink="">
      <xdr:nvSpPr>
        <xdr:cNvPr id="84"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5" name="円/楕円 84"/>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6" name="テキスト ボックス 85"/>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7" name="円/楕円 86"/>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77487</xdr:rowOff>
    </xdr:from>
    <xdr:ext cx="762000" cy="259045"/>
    <xdr:sp macro="" textlink="">
      <xdr:nvSpPr>
        <xdr:cNvPr id="88" name="テキスト ボックス 87"/>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89" name="円/楕円 88"/>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90" name="テキスト ボックス 89"/>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1" name="円/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物件費に係る経常収支比率については、類似団体平均値を下回っている。これは、平成１７年度にスタートした新行財政改革に基づく経常的な行政管理に係る経費の削減に伴う効果が大きいためである。</a:t>
          </a:r>
          <a:endParaRPr lang="ja-JP" altLang="ja-JP" sz="1300">
            <a:effectLst/>
          </a:endParaRPr>
        </a:p>
        <a:p>
          <a:r>
            <a:rPr lang="ja-JP" altLang="ja-JP" sz="1300">
              <a:solidFill>
                <a:schemeClr val="dk1"/>
              </a:solidFill>
              <a:effectLst/>
              <a:latin typeface="+mn-lt"/>
              <a:ea typeface="+mn-ea"/>
              <a:cs typeface="+mn-cs"/>
            </a:rPr>
            <a:t>　今後は、その後継計画である「</a:t>
          </a:r>
          <a:r>
            <a:rPr lang="ja-JP" altLang="en-US" sz="1300">
              <a:solidFill>
                <a:schemeClr val="dk1"/>
              </a:solidFill>
              <a:effectLst/>
              <a:latin typeface="+mn-lt"/>
              <a:ea typeface="+mn-ea"/>
              <a:cs typeface="+mn-cs"/>
            </a:rPr>
            <a:t>第２期</a:t>
          </a:r>
          <a:r>
            <a:rPr lang="ja-JP" altLang="ja-JP" sz="1300">
              <a:solidFill>
                <a:schemeClr val="dk1"/>
              </a:solidFill>
              <a:effectLst/>
              <a:latin typeface="+mn-lt"/>
              <a:ea typeface="+mn-ea"/>
              <a:cs typeface="+mn-cs"/>
            </a:rPr>
            <a:t>柏原市行財政健全化戦略」に基づき、この水準を維持</a:t>
          </a:r>
          <a:r>
            <a:rPr lang="ja-JP" altLang="en-US" sz="1300">
              <a:solidFill>
                <a:schemeClr val="dk1"/>
              </a:solidFill>
              <a:effectLst/>
              <a:latin typeface="+mn-lt"/>
              <a:ea typeface="+mn-ea"/>
              <a:cs typeface="+mn-cs"/>
            </a:rPr>
            <a:t>でき</a:t>
          </a:r>
          <a:r>
            <a:rPr lang="ja-JP" altLang="ja-JP" sz="1300">
              <a:solidFill>
                <a:schemeClr val="dk1"/>
              </a:solidFill>
              <a:effectLst/>
              <a:latin typeface="+mn-lt"/>
              <a:ea typeface="+mn-ea"/>
              <a:cs typeface="+mn-cs"/>
            </a:rPr>
            <a:t>るよう</a:t>
          </a:r>
          <a:r>
            <a:rPr lang="ja-JP" altLang="en-US" sz="1300">
              <a:solidFill>
                <a:schemeClr val="dk1"/>
              </a:solidFill>
              <a:effectLst/>
              <a:latin typeface="+mn-lt"/>
              <a:ea typeface="+mn-ea"/>
              <a:cs typeface="+mn-cs"/>
            </a:rPr>
            <a:t>に</a:t>
          </a:r>
          <a:r>
            <a:rPr lang="ja-JP" altLang="ja-JP" sz="1300">
              <a:solidFill>
                <a:schemeClr val="dk1"/>
              </a:solidFill>
              <a:effectLst/>
              <a:latin typeface="+mn-lt"/>
              <a:ea typeface="+mn-ea"/>
              <a:cs typeface="+mn-cs"/>
            </a:rPr>
            <a:t>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16</xdr:row>
      <xdr:rowOff>50800</xdr:rowOff>
    </xdr:to>
    <xdr:cxnSp macro="">
      <xdr:nvCxnSpPr>
        <xdr:cNvPr id="125" name="直線コネクタ 124"/>
        <xdr:cNvCxnSpPr/>
      </xdr:nvCxnSpPr>
      <xdr:spPr>
        <a:xfrm>
          <a:off x="15671800" y="2763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20320</xdr:rowOff>
    </xdr:to>
    <xdr:cxnSp macro="">
      <xdr:nvCxnSpPr>
        <xdr:cNvPr id="128" name="直線コネクタ 127"/>
        <xdr:cNvCxnSpPr/>
      </xdr:nvCxnSpPr>
      <xdr:spPr>
        <a:xfrm>
          <a:off x="14782800" y="275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12700</xdr:rowOff>
    </xdr:to>
    <xdr:cxnSp macro="">
      <xdr:nvCxnSpPr>
        <xdr:cNvPr id="131" name="直線コネクタ 130"/>
        <xdr:cNvCxnSpPr/>
      </xdr:nvCxnSpPr>
      <xdr:spPr>
        <a:xfrm>
          <a:off x="13893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27940</xdr:rowOff>
    </xdr:to>
    <xdr:cxnSp macro="">
      <xdr:nvCxnSpPr>
        <xdr:cNvPr id="134" name="直線コネクタ 133"/>
        <xdr:cNvCxnSpPr/>
      </xdr:nvCxnSpPr>
      <xdr:spPr>
        <a:xfrm flipV="1">
          <a:off x="13004800" y="2748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7" name="フローチャート :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38" name="テキスト ボックス 137"/>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4" name="円/楕円 143"/>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16527</xdr:rowOff>
    </xdr:from>
    <xdr:ext cx="762000" cy="259045"/>
    <xdr:sp macro="" textlink="">
      <xdr:nvSpPr>
        <xdr:cNvPr id="145"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140970</xdr:rowOff>
    </xdr:from>
    <xdr:to>
      <xdr:col>22</xdr:col>
      <xdr:colOff>615950</xdr:colOff>
      <xdr:row>16</xdr:row>
      <xdr:rowOff>71120</xdr:rowOff>
    </xdr:to>
    <xdr:sp macro="" textlink="">
      <xdr:nvSpPr>
        <xdr:cNvPr id="146" name="円/楕円 145"/>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47" name="テキスト ボックス 146"/>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8" name="円/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0" name="円/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51" name="テキスト ボックス 150"/>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2" name="円/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3" name="テキスト ボックス 152"/>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扶助費に係る経常収支比率は前年度より２</a:t>
          </a:r>
          <a:r>
            <a:rPr kumimoji="1" lang="en-US" altLang="ja-JP" sz="1200">
              <a:latin typeface="ＭＳ Ｐゴシック"/>
            </a:rPr>
            <a:t>.</a:t>
          </a:r>
          <a:r>
            <a:rPr kumimoji="1" lang="ja-JP" altLang="en-US" sz="1200">
              <a:latin typeface="ＭＳ Ｐゴシック"/>
            </a:rPr>
            <a:t>５ポイント悪化し、類似団体平均を大きく上回っている。これは、２６年度において障害者自立支援関係費や生活保護費等の社会保障経費が大幅に増となったためである。</a:t>
          </a:r>
          <a:endParaRPr kumimoji="1" lang="en-US" altLang="ja-JP" sz="1200">
            <a:latin typeface="ＭＳ Ｐゴシック"/>
          </a:endParaRPr>
        </a:p>
        <a:p>
          <a:r>
            <a:rPr kumimoji="1" lang="ja-JP" altLang="en-US" sz="1200">
              <a:latin typeface="ＭＳ Ｐゴシック"/>
            </a:rPr>
            <a:t>　扶助費については、少子高齢化の進展に伴い今後も増える見込みであるが、市民サービスを低下させることなく、資格審査の適正化や各種事業の見直しを進め、財政を圧迫する上昇傾向に歯止めをかけられるよう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92710</xdr:rowOff>
    </xdr:from>
    <xdr:to>
      <xdr:col>7</xdr:col>
      <xdr:colOff>15875</xdr:colOff>
      <xdr:row>56</xdr:row>
      <xdr:rowOff>111760</xdr:rowOff>
    </xdr:to>
    <xdr:cxnSp macro="">
      <xdr:nvCxnSpPr>
        <xdr:cNvPr id="186" name="直線コネクタ 185"/>
        <xdr:cNvCxnSpPr/>
      </xdr:nvCxnSpPr>
      <xdr:spPr>
        <a:xfrm>
          <a:off x="3987800" y="95224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92710</xdr:rowOff>
    </xdr:from>
    <xdr:to>
      <xdr:col>5</xdr:col>
      <xdr:colOff>549275</xdr:colOff>
      <xdr:row>55</xdr:row>
      <xdr:rowOff>130810</xdr:rowOff>
    </xdr:to>
    <xdr:cxnSp macro="">
      <xdr:nvCxnSpPr>
        <xdr:cNvPr id="189" name="直線コネクタ 188"/>
        <xdr:cNvCxnSpPr/>
      </xdr:nvCxnSpPr>
      <xdr:spPr>
        <a:xfrm flipV="1">
          <a:off x="3098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130810</xdr:rowOff>
    </xdr:from>
    <xdr:to>
      <xdr:col>4</xdr:col>
      <xdr:colOff>346075</xdr:colOff>
      <xdr:row>55</xdr:row>
      <xdr:rowOff>146050</xdr:rowOff>
    </xdr:to>
    <xdr:cxnSp macro="">
      <xdr:nvCxnSpPr>
        <xdr:cNvPr id="192" name="直線コネクタ 191"/>
        <xdr:cNvCxnSpPr/>
      </xdr:nvCxnSpPr>
      <xdr:spPr>
        <a:xfrm flipV="1">
          <a:off x="2209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100330</xdr:rowOff>
    </xdr:from>
    <xdr:to>
      <xdr:col>3</xdr:col>
      <xdr:colOff>142875</xdr:colOff>
      <xdr:row>55</xdr:row>
      <xdr:rowOff>146050</xdr:rowOff>
    </xdr:to>
    <xdr:cxnSp macro="">
      <xdr:nvCxnSpPr>
        <xdr:cNvPr id="195" name="直線コネクタ 194"/>
        <xdr:cNvCxnSpPr/>
      </xdr:nvCxnSpPr>
      <xdr:spPr>
        <a:xfrm>
          <a:off x="1320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198" name="フローチャート : 判断 197"/>
        <xdr:cNvSpPr/>
      </xdr:nvSpPr>
      <xdr:spPr>
        <a:xfrm>
          <a:off x="1270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47007</xdr:rowOff>
    </xdr:from>
    <xdr:ext cx="762000" cy="259045"/>
    <xdr:sp macro="" textlink="">
      <xdr:nvSpPr>
        <xdr:cNvPr id="199" name="テキスト ボックス 198"/>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60960</xdr:rowOff>
    </xdr:from>
    <xdr:to>
      <xdr:col>7</xdr:col>
      <xdr:colOff>66675</xdr:colOff>
      <xdr:row>56</xdr:row>
      <xdr:rowOff>162560</xdr:rowOff>
    </xdr:to>
    <xdr:sp macro="" textlink="">
      <xdr:nvSpPr>
        <xdr:cNvPr id="205" name="円/楕円 204"/>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33037</xdr:rowOff>
    </xdr:from>
    <xdr:ext cx="762000" cy="259045"/>
    <xdr:sp macro="" textlink="">
      <xdr:nvSpPr>
        <xdr:cNvPr id="206" name="扶助費該当値テキスト"/>
        <xdr:cNvSpPr txBox="1"/>
      </xdr:nvSpPr>
      <xdr:spPr>
        <a:xfrm>
          <a:off x="4914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41910</xdr:rowOff>
    </xdr:from>
    <xdr:to>
      <xdr:col>5</xdr:col>
      <xdr:colOff>600075</xdr:colOff>
      <xdr:row>55</xdr:row>
      <xdr:rowOff>143510</xdr:rowOff>
    </xdr:to>
    <xdr:sp macro="" textlink="">
      <xdr:nvSpPr>
        <xdr:cNvPr id="207" name="円/楕円 206"/>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208" name="テキスト ボックス 207"/>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80010</xdr:rowOff>
    </xdr:from>
    <xdr:to>
      <xdr:col>4</xdr:col>
      <xdr:colOff>396875</xdr:colOff>
      <xdr:row>56</xdr:row>
      <xdr:rowOff>10160</xdr:rowOff>
    </xdr:to>
    <xdr:sp macro="" textlink="">
      <xdr:nvSpPr>
        <xdr:cNvPr id="209" name="円/楕円 208"/>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166387</xdr:rowOff>
    </xdr:from>
    <xdr:ext cx="762000" cy="259045"/>
    <xdr:sp macro="" textlink="">
      <xdr:nvSpPr>
        <xdr:cNvPr id="210" name="テキスト ボックス 209"/>
        <xdr:cNvSpPr txBox="1"/>
      </xdr:nvSpPr>
      <xdr:spPr>
        <a:xfrm>
          <a:off x="2717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2" name="テキスト ボックス 211"/>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49530</xdr:rowOff>
    </xdr:from>
    <xdr:to>
      <xdr:col>1</xdr:col>
      <xdr:colOff>676275</xdr:colOff>
      <xdr:row>55</xdr:row>
      <xdr:rowOff>151130</xdr:rowOff>
    </xdr:to>
    <xdr:sp macro="" textlink="">
      <xdr:nvSpPr>
        <xdr:cNvPr id="213" name="円/楕円 212"/>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135907</xdr:rowOff>
    </xdr:from>
    <xdr:ext cx="762000" cy="259045"/>
    <xdr:sp macro="" textlink="">
      <xdr:nvSpPr>
        <xdr:cNvPr id="214" name="テキスト ボックス 213"/>
        <xdr:cNvSpPr txBox="1"/>
      </xdr:nvSpPr>
      <xdr:spPr>
        <a:xfrm>
          <a:off x="939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その他に係る経常収支比率は前年度より４</a:t>
          </a:r>
          <a:r>
            <a:rPr kumimoji="1" lang="en-US" altLang="ja-JP" sz="1200">
              <a:latin typeface="ＭＳ Ｐゴシック"/>
            </a:rPr>
            <a:t>.</a:t>
          </a:r>
          <a:r>
            <a:rPr kumimoji="1" lang="ja-JP" altLang="en-US" sz="1200">
              <a:latin typeface="ＭＳ Ｐゴシック"/>
            </a:rPr>
            <a:t>２ポイント改善し、類似団体平均を下回った。</a:t>
          </a:r>
          <a:endParaRPr kumimoji="1" lang="en-US" altLang="ja-JP" sz="1200">
            <a:latin typeface="ＭＳ Ｐゴシック"/>
          </a:endParaRPr>
        </a:p>
        <a:p>
          <a:r>
            <a:rPr kumimoji="1" lang="ja-JP" altLang="en-US" sz="1200">
              <a:latin typeface="ＭＳ Ｐゴシック"/>
            </a:rPr>
            <a:t>　これは平成２６年度より下水道事業会計が法適化されたことによるものであり、依然として国民健康保険事業を始めとした特別会計への繰出金は増加傾向であり、厳しい状況であることには変わりがない。</a:t>
          </a:r>
          <a:endParaRPr kumimoji="1" lang="en-US" altLang="ja-JP" sz="1200">
            <a:latin typeface="ＭＳ Ｐゴシック"/>
          </a:endParaRPr>
        </a:p>
        <a:p>
          <a:r>
            <a:rPr kumimoji="1" lang="ja-JP" altLang="en-US" sz="1200">
              <a:latin typeface="ＭＳ Ｐゴシック"/>
            </a:rPr>
            <a:t>　今後も引き続き保険料の適正化や徴収率の向上を図り、普通会計の負担を減らすことができるように努める。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57</xdr:row>
      <xdr:rowOff>161290</xdr:rowOff>
    </xdr:to>
    <xdr:cxnSp macro="">
      <xdr:nvCxnSpPr>
        <xdr:cNvPr id="247" name="直線コネクタ 246"/>
        <xdr:cNvCxnSpPr/>
      </xdr:nvCxnSpPr>
      <xdr:spPr>
        <a:xfrm flipV="1">
          <a:off x="15671800" y="96139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35560</xdr:rowOff>
    </xdr:to>
    <xdr:cxnSp macro="">
      <xdr:nvCxnSpPr>
        <xdr:cNvPr id="250" name="直線コネクタ 249"/>
        <xdr:cNvCxnSpPr/>
      </xdr:nvCxnSpPr>
      <xdr:spPr>
        <a:xfrm flipV="1">
          <a:off x="14782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35560</xdr:rowOff>
    </xdr:to>
    <xdr:cxnSp macro="">
      <xdr:nvCxnSpPr>
        <xdr:cNvPr id="253" name="直線コネクタ 252"/>
        <xdr:cNvCxnSpPr/>
      </xdr:nvCxnSpPr>
      <xdr:spPr>
        <a:xfrm>
          <a:off x="13893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20320</xdr:rowOff>
    </xdr:to>
    <xdr:cxnSp macro="">
      <xdr:nvCxnSpPr>
        <xdr:cNvPr id="256" name="直線コネクタ 255"/>
        <xdr:cNvCxnSpPr/>
      </xdr:nvCxnSpPr>
      <xdr:spPr>
        <a:xfrm>
          <a:off x="13004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60" name="テキスト ボックス 259"/>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6" name="円/楕円 26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8" name="円/楕円 267"/>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9" name="テキスト ボックス 26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0" name="円/楕円 269"/>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1" name="テキスト ボックス 270"/>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2" name="円/楕円 271"/>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3" name="テキスト ボックス 272"/>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4" name="円/楕円 273"/>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5" name="テキスト ボックス 274"/>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lang="ja-JP" altLang="ja-JP" sz="1100">
              <a:solidFill>
                <a:schemeClr val="dk1"/>
              </a:solidFill>
              <a:effectLst/>
              <a:latin typeface="+mn-lt"/>
              <a:ea typeface="+mn-ea"/>
              <a:cs typeface="+mn-cs"/>
            </a:rPr>
            <a:t>補助費等に係る経常収支比率は類似団体平均を大きく上回っている。これは、本市においてゴミ・し尿処理、消防、学校給食業務を一部事務組合で行っており、これらの負担金を支出しているためである。</a:t>
          </a:r>
          <a:r>
            <a:rPr lang="ja-JP" altLang="en-US" sz="1100">
              <a:solidFill>
                <a:schemeClr val="dk1"/>
              </a:solidFill>
              <a:effectLst/>
              <a:latin typeface="+mn-lt"/>
              <a:ea typeface="+mn-ea"/>
              <a:cs typeface="+mn-cs"/>
            </a:rPr>
            <a:t>また今回、前年度と比較して５</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１ポイント悪化した原因は、２６年度より下水道事業会計が法適化されたことによるものである。</a:t>
          </a:r>
          <a:endParaRPr lang="ja-JP" altLang="ja-JP" sz="1100">
            <a:effectLst/>
          </a:endParaRPr>
        </a:p>
        <a:p>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も一部事務組合に</a:t>
          </a:r>
          <a:r>
            <a:rPr lang="ja-JP" altLang="ja-JP" sz="1100">
              <a:solidFill>
                <a:schemeClr val="dk1"/>
              </a:solidFill>
              <a:effectLst/>
              <a:latin typeface="+mn-lt"/>
              <a:ea typeface="+mn-ea"/>
              <a:cs typeface="+mn-cs"/>
            </a:rPr>
            <a:t>おいて行財政改革を促し、構成市の負担を少しでも抑制できるように努め</a:t>
          </a:r>
          <a:r>
            <a:rPr lang="ja-JP" altLang="en-US" sz="1100">
              <a:solidFill>
                <a:schemeClr val="dk1"/>
              </a:solidFill>
              <a:effectLst/>
              <a:latin typeface="+mn-lt"/>
              <a:ea typeface="+mn-ea"/>
              <a:cs typeface="+mn-cs"/>
            </a:rPr>
            <a:t>、また下水道事業会計においても同様に、さらなる経費の節減と下水道使用料の適正化を図るなど普通会計の負担を減らすことができるように努め</a:t>
          </a:r>
          <a:r>
            <a:rPr lang="ja-JP" altLang="ja-JP" sz="1100">
              <a:solidFill>
                <a:schemeClr val="dk1"/>
              </a:solidFill>
              <a:effectLst/>
              <a:latin typeface="+mn-lt"/>
              <a:ea typeface="+mn-ea"/>
              <a:cs typeface="+mn-cs"/>
            </a:rPr>
            <a:t>る。</a:t>
          </a:r>
          <a:endParaRPr lang="ja-JP" altLang="ja-JP" sz="11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39</xdr:row>
      <xdr:rowOff>14986</xdr:rowOff>
    </xdr:to>
    <xdr:cxnSp macro="">
      <xdr:nvCxnSpPr>
        <xdr:cNvPr id="305" name="直線コネクタ 304"/>
        <xdr:cNvCxnSpPr/>
      </xdr:nvCxnSpPr>
      <xdr:spPr>
        <a:xfrm>
          <a:off x="15671800" y="6468364"/>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124714</xdr:rowOff>
    </xdr:to>
    <xdr:cxnSp macro="">
      <xdr:nvCxnSpPr>
        <xdr:cNvPr id="308" name="直線コネクタ 307"/>
        <xdr:cNvCxnSpPr/>
      </xdr:nvCxnSpPr>
      <xdr:spPr>
        <a:xfrm>
          <a:off x="14782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101854</xdr:rowOff>
    </xdr:to>
    <xdr:cxnSp macro="">
      <xdr:nvCxnSpPr>
        <xdr:cNvPr id="311" name="直線コネクタ 310"/>
        <xdr:cNvCxnSpPr/>
      </xdr:nvCxnSpPr>
      <xdr:spPr>
        <a:xfrm flipV="1">
          <a:off x="13893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37</xdr:row>
      <xdr:rowOff>101854</xdr:rowOff>
    </xdr:to>
    <xdr:cxnSp macro="">
      <xdr:nvCxnSpPr>
        <xdr:cNvPr id="314" name="直線コネクタ 313"/>
        <xdr:cNvCxnSpPr/>
      </xdr:nvCxnSpPr>
      <xdr:spPr>
        <a:xfrm>
          <a:off x="13004800" y="6445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7" name="フローチャート :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135636</xdr:rowOff>
    </xdr:from>
    <xdr:to>
      <xdr:col>24</xdr:col>
      <xdr:colOff>82550</xdr:colOff>
      <xdr:row>39</xdr:row>
      <xdr:rowOff>65786</xdr:rowOff>
    </xdr:to>
    <xdr:sp macro="" textlink="">
      <xdr:nvSpPr>
        <xdr:cNvPr id="324" name="円/楕円 323"/>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107713</xdr:rowOff>
    </xdr:from>
    <xdr:ext cx="762000" cy="259045"/>
    <xdr:sp macro="" textlink="">
      <xdr:nvSpPr>
        <xdr:cNvPr id="325" name="補助費等該当値テキスト"/>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6" name="円/楕円 325"/>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7" name="テキスト ボックス 326"/>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8" name="円/楕円 327"/>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9" name="テキスト ボックス 32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30" name="円/楕円 329"/>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31" name="テキスト ボックス 330"/>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32" name="円/楕円 331"/>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3" name="テキスト ボックス 332"/>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を下回っているものの、公営企業の元利償還金に対する繰出金などの準元利償還金を含めたベースでは人口１人当たりの決算額が前年度に引き続き依然として上回っている。</a:t>
          </a:r>
          <a:endParaRPr kumimoji="1" lang="en-US" altLang="ja-JP" sz="1300">
            <a:latin typeface="ＭＳ Ｐゴシック"/>
          </a:endParaRPr>
        </a:p>
        <a:p>
          <a:r>
            <a:rPr kumimoji="1" lang="ja-JP" altLang="en-US" sz="1300">
              <a:latin typeface="ＭＳ Ｐゴシック"/>
            </a:rPr>
            <a:t>　これは、平成２１年度に借入れした病院事業特例債の償還に伴う繰出金の増が主な原因であるが、今後も地方債の新規発行を伴う新規事業の精査に努め、起債残高の抑制を図る。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28702</xdr:rowOff>
    </xdr:to>
    <xdr:cxnSp macro="">
      <xdr:nvCxnSpPr>
        <xdr:cNvPr id="363" name="直線コネクタ 362"/>
        <xdr:cNvCxnSpPr/>
      </xdr:nvCxnSpPr>
      <xdr:spPr>
        <a:xfrm flipV="1">
          <a:off x="3987800" y="13221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159004</xdr:rowOff>
    </xdr:from>
    <xdr:to>
      <xdr:col>5</xdr:col>
      <xdr:colOff>549275</xdr:colOff>
      <xdr:row>77</xdr:row>
      <xdr:rowOff>28702</xdr:rowOff>
    </xdr:to>
    <xdr:cxnSp macro="">
      <xdr:nvCxnSpPr>
        <xdr:cNvPr id="366" name="直線コネクタ 365"/>
        <xdr:cNvCxnSpPr/>
      </xdr:nvCxnSpPr>
      <xdr:spPr>
        <a:xfrm>
          <a:off x="3098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159004</xdr:rowOff>
    </xdr:to>
    <xdr:cxnSp macro="">
      <xdr:nvCxnSpPr>
        <xdr:cNvPr id="369" name="直線コネクタ 368"/>
        <xdr:cNvCxnSpPr/>
      </xdr:nvCxnSpPr>
      <xdr:spPr>
        <a:xfrm>
          <a:off x="2209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159004</xdr:rowOff>
    </xdr:to>
    <xdr:cxnSp macro="">
      <xdr:nvCxnSpPr>
        <xdr:cNvPr id="372" name="直線コネクタ 371"/>
        <xdr:cNvCxnSpPr/>
      </xdr:nvCxnSpPr>
      <xdr:spPr>
        <a:xfrm flipV="1">
          <a:off x="1320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5" name="フローチャート :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76" name="テキスト ボックス 375"/>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2" name="円/楕円 381"/>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3"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149352</xdr:rowOff>
    </xdr:from>
    <xdr:to>
      <xdr:col>5</xdr:col>
      <xdr:colOff>600075</xdr:colOff>
      <xdr:row>77</xdr:row>
      <xdr:rowOff>79502</xdr:rowOff>
    </xdr:to>
    <xdr:sp macro="" textlink="">
      <xdr:nvSpPr>
        <xdr:cNvPr id="384" name="円/楕円 383"/>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89679</xdr:rowOff>
    </xdr:from>
    <xdr:ext cx="736600" cy="259045"/>
    <xdr:sp macro="" textlink="">
      <xdr:nvSpPr>
        <xdr:cNvPr id="385" name="テキスト ボックス 384"/>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86" name="円/楕円 385"/>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87" name="テキスト ボックス 386"/>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8" name="円/楕円 387"/>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9" name="テキスト ボックス 388"/>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90" name="円/楕円 389"/>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48531</xdr:rowOff>
    </xdr:from>
    <xdr:ext cx="762000" cy="259045"/>
    <xdr:sp macro="" textlink="">
      <xdr:nvSpPr>
        <xdr:cNvPr id="391" name="テキスト ボックス 390"/>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lang="ja-JP" altLang="ja-JP" sz="1100">
              <a:solidFill>
                <a:schemeClr val="dk1"/>
              </a:solidFill>
              <a:effectLst/>
              <a:latin typeface="+mn-lt"/>
              <a:ea typeface="+mn-ea"/>
              <a:cs typeface="+mn-cs"/>
            </a:rPr>
            <a:t>依然として類似団体平均を上回っているうえに、前年度より</a:t>
          </a:r>
          <a:r>
            <a:rPr lang="ja-JP" altLang="en-US" sz="1100">
              <a:solidFill>
                <a:schemeClr val="dk1"/>
              </a:solidFill>
              <a:effectLst/>
              <a:latin typeface="+mn-lt"/>
              <a:ea typeface="+mn-ea"/>
              <a:cs typeface="+mn-cs"/>
            </a:rPr>
            <a:t>４．７</a:t>
          </a:r>
          <a:r>
            <a:rPr lang="ja-JP" altLang="ja-JP" sz="1100">
              <a:solidFill>
                <a:schemeClr val="dk1"/>
              </a:solidFill>
              <a:effectLst/>
              <a:latin typeface="+mn-lt"/>
              <a:ea typeface="+mn-ea"/>
              <a:cs typeface="+mn-cs"/>
            </a:rPr>
            <a:t>ポイント悪化した。</a:t>
          </a:r>
          <a:endParaRPr lang="ja-JP" altLang="ja-JP" sz="1100">
            <a:effectLst/>
          </a:endParaRPr>
        </a:p>
        <a:p>
          <a:r>
            <a:rPr lang="ja-JP" altLang="ja-JP" sz="1100">
              <a:solidFill>
                <a:schemeClr val="dk1"/>
              </a:solidFill>
              <a:effectLst/>
              <a:latin typeface="+mn-lt"/>
              <a:ea typeface="+mn-ea"/>
              <a:cs typeface="+mn-cs"/>
            </a:rPr>
            <a:t>　これは、補助費等・扶助費・繰出金が類似団体と比較して多いことが原因で</a:t>
          </a:r>
          <a:r>
            <a:rPr lang="ja-JP" altLang="en-US" sz="1100">
              <a:solidFill>
                <a:schemeClr val="dk1"/>
              </a:solidFill>
              <a:effectLst/>
              <a:latin typeface="+mn-lt"/>
              <a:ea typeface="+mn-ea"/>
              <a:cs typeface="+mn-cs"/>
            </a:rPr>
            <a:t>、とりわけ２６年度は人件費と扶助費が前年度と比較して増となったことが主な原因で</a:t>
          </a:r>
          <a:r>
            <a:rPr lang="ja-JP" altLang="ja-JP" sz="1100">
              <a:solidFill>
                <a:schemeClr val="dk1"/>
              </a:solidFill>
              <a:effectLst/>
              <a:latin typeface="+mn-lt"/>
              <a:ea typeface="+mn-ea"/>
              <a:cs typeface="+mn-cs"/>
            </a:rPr>
            <a:t>あ</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と考えられる。</a:t>
          </a:r>
          <a:endParaRPr lang="ja-JP" altLang="ja-JP" sz="1100">
            <a:effectLst/>
          </a:endParaRPr>
        </a:p>
        <a:p>
          <a:r>
            <a:rPr lang="ja-JP" altLang="ja-JP" sz="1100">
              <a:solidFill>
                <a:schemeClr val="dk1"/>
              </a:solidFill>
              <a:effectLst/>
              <a:latin typeface="+mn-lt"/>
              <a:ea typeface="+mn-ea"/>
              <a:cs typeface="+mn-cs"/>
            </a:rPr>
            <a:t>　今後は、「柏原市新行財政計画」の後継計画として平成</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年度に策定した「</a:t>
          </a:r>
          <a:r>
            <a:rPr lang="ja-JP" altLang="en-US" sz="1100">
              <a:solidFill>
                <a:schemeClr val="dk1"/>
              </a:solidFill>
              <a:effectLst/>
              <a:latin typeface="+mn-lt"/>
              <a:ea typeface="+mn-ea"/>
              <a:cs typeface="+mn-cs"/>
            </a:rPr>
            <a:t>第２期</a:t>
          </a:r>
          <a:r>
            <a:rPr lang="ja-JP" altLang="ja-JP" sz="1100">
              <a:solidFill>
                <a:schemeClr val="dk1"/>
              </a:solidFill>
              <a:effectLst/>
              <a:latin typeface="+mn-lt"/>
              <a:ea typeface="+mn-ea"/>
              <a:cs typeface="+mn-cs"/>
            </a:rPr>
            <a:t>柏原市行財政健全化戦略」に基づき、歳入の確保・更なる事業の見直しなど、引き続き財政の健全化を図り、経常収支比率の改善に努める。</a:t>
          </a:r>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168911</xdr:rowOff>
    </xdr:from>
    <xdr:to>
      <xdr:col>24</xdr:col>
      <xdr:colOff>31750</xdr:colOff>
      <xdr:row>78</xdr:row>
      <xdr:rowOff>5080</xdr:rowOff>
    </xdr:to>
    <xdr:cxnSp macro="">
      <xdr:nvCxnSpPr>
        <xdr:cNvPr id="424" name="直線コネクタ 423"/>
        <xdr:cNvCxnSpPr/>
      </xdr:nvCxnSpPr>
      <xdr:spPr>
        <a:xfrm>
          <a:off x="15671800" y="1319911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46989</xdr:rowOff>
    </xdr:to>
    <xdr:cxnSp macro="">
      <xdr:nvCxnSpPr>
        <xdr:cNvPr id="427" name="直線コネクタ 426"/>
        <xdr:cNvCxnSpPr/>
      </xdr:nvCxnSpPr>
      <xdr:spPr>
        <a:xfrm flipV="1">
          <a:off x="14782800" y="13199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43180</xdr:rowOff>
    </xdr:from>
    <xdr:to>
      <xdr:col>21</xdr:col>
      <xdr:colOff>361950</xdr:colOff>
      <xdr:row>77</xdr:row>
      <xdr:rowOff>46989</xdr:rowOff>
    </xdr:to>
    <xdr:cxnSp macro="">
      <xdr:nvCxnSpPr>
        <xdr:cNvPr id="430" name="直線コネクタ 429"/>
        <xdr:cNvCxnSpPr/>
      </xdr:nvCxnSpPr>
      <xdr:spPr>
        <a:xfrm>
          <a:off x="13893800" y="13244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77</xdr:row>
      <xdr:rowOff>43180</xdr:rowOff>
    </xdr:to>
    <xdr:cxnSp macro="">
      <xdr:nvCxnSpPr>
        <xdr:cNvPr id="433" name="直線コネクタ 432"/>
        <xdr:cNvCxnSpPr/>
      </xdr:nvCxnSpPr>
      <xdr:spPr>
        <a:xfrm>
          <a:off x="13004800" y="13164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36" name="フローチャート : 判断 435"/>
        <xdr:cNvSpPr/>
      </xdr:nvSpPr>
      <xdr:spPr>
        <a:xfrm>
          <a:off x="12954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31767</xdr:rowOff>
    </xdr:from>
    <xdr:ext cx="762000" cy="259045"/>
    <xdr:sp macro="" textlink="">
      <xdr:nvSpPr>
        <xdr:cNvPr id="437" name="テキスト ボックス 436"/>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43" name="円/楕円 442"/>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97807</xdr:rowOff>
    </xdr:from>
    <xdr:ext cx="762000" cy="259045"/>
    <xdr:sp macro="" textlink="">
      <xdr:nvSpPr>
        <xdr:cNvPr id="444"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118111</xdr:rowOff>
    </xdr:from>
    <xdr:to>
      <xdr:col>22</xdr:col>
      <xdr:colOff>615950</xdr:colOff>
      <xdr:row>77</xdr:row>
      <xdr:rowOff>48261</xdr:rowOff>
    </xdr:to>
    <xdr:sp macro="" textlink="">
      <xdr:nvSpPr>
        <xdr:cNvPr id="445" name="円/楕円 444"/>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33038</xdr:rowOff>
    </xdr:from>
    <xdr:ext cx="736600" cy="259045"/>
    <xdr:sp macro="" textlink="">
      <xdr:nvSpPr>
        <xdr:cNvPr id="446" name="テキスト ボックス 445"/>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47" name="円/楕円 446"/>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8" name="テキスト ボックス 447"/>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49" name="円/楕円 448"/>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50" name="テキスト ボックス 449"/>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51" name="円/楕円 450"/>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170197</xdr:rowOff>
    </xdr:from>
    <xdr:ext cx="762000" cy="259045"/>
    <xdr:sp macro="" textlink="">
      <xdr:nvSpPr>
        <xdr:cNvPr id="452" name="テキスト ボックス 451"/>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大阪府柏原市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136139</xdr:rowOff>
    </xdr:from>
    <xdr:to>
      <xdr:col>4</xdr:col>
      <xdr:colOff>1117600</xdr:colOff>
      <xdr:row>18</xdr:row>
      <xdr:rowOff>6751</xdr:rowOff>
    </xdr:to>
    <xdr:cxnSp macro="">
      <xdr:nvCxnSpPr>
        <xdr:cNvPr id="52" name="直線コネクタ 51"/>
        <xdr:cNvCxnSpPr/>
      </xdr:nvCxnSpPr>
      <xdr:spPr bwMode="auto">
        <a:xfrm flipV="1">
          <a:off x="5003800" y="3098414"/>
          <a:ext cx="6477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165530</xdr:rowOff>
    </xdr:from>
    <xdr:to>
      <xdr:col>4</xdr:col>
      <xdr:colOff>469900</xdr:colOff>
      <xdr:row>18</xdr:row>
      <xdr:rowOff>6751</xdr:rowOff>
    </xdr:to>
    <xdr:cxnSp macro="">
      <xdr:nvCxnSpPr>
        <xdr:cNvPr id="55" name="直線コネクタ 54"/>
        <xdr:cNvCxnSpPr/>
      </xdr:nvCxnSpPr>
      <xdr:spPr bwMode="auto">
        <a:xfrm>
          <a:off x="4305300" y="3127805"/>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139290</xdr:rowOff>
    </xdr:from>
    <xdr:to>
      <xdr:col>3</xdr:col>
      <xdr:colOff>904875</xdr:colOff>
      <xdr:row>17</xdr:row>
      <xdr:rowOff>165530</xdr:rowOff>
    </xdr:to>
    <xdr:cxnSp macro="">
      <xdr:nvCxnSpPr>
        <xdr:cNvPr id="58" name="直線コネクタ 57"/>
        <xdr:cNvCxnSpPr/>
      </xdr:nvCxnSpPr>
      <xdr:spPr bwMode="auto">
        <a:xfrm>
          <a:off x="3606800" y="3101565"/>
          <a:ext cx="698500" cy="2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134146</xdr:rowOff>
    </xdr:from>
    <xdr:to>
      <xdr:col>3</xdr:col>
      <xdr:colOff>206375</xdr:colOff>
      <xdr:row>17</xdr:row>
      <xdr:rowOff>139290</xdr:rowOff>
    </xdr:to>
    <xdr:cxnSp macro="">
      <xdr:nvCxnSpPr>
        <xdr:cNvPr id="61" name="直線コネクタ 60"/>
        <xdr:cNvCxnSpPr/>
      </xdr:nvCxnSpPr>
      <xdr:spPr bwMode="auto">
        <a:xfrm>
          <a:off x="2908300" y="3096421"/>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132283</xdr:rowOff>
    </xdr:from>
    <xdr:to>
      <xdr:col>2</xdr:col>
      <xdr:colOff>692150</xdr:colOff>
      <xdr:row>18</xdr:row>
      <xdr:rowOff>62433</xdr:rowOff>
    </xdr:to>
    <xdr:sp macro="" textlink="">
      <xdr:nvSpPr>
        <xdr:cNvPr id="64" name="フローチャート : 判断 63"/>
        <xdr:cNvSpPr/>
      </xdr:nvSpPr>
      <xdr:spPr bwMode="auto">
        <a:xfrm>
          <a:off x="2857500" y="3094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47210</xdr:rowOff>
    </xdr:from>
    <xdr:ext cx="762000" cy="259045"/>
    <xdr:sp macro="" textlink="">
      <xdr:nvSpPr>
        <xdr:cNvPr id="65" name="テキスト ボックス 64"/>
        <xdr:cNvSpPr txBox="1"/>
      </xdr:nvSpPr>
      <xdr:spPr>
        <a:xfrm>
          <a:off x="2527300" y="318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85339</xdr:rowOff>
    </xdr:from>
    <xdr:to>
      <xdr:col>5</xdr:col>
      <xdr:colOff>34925</xdr:colOff>
      <xdr:row>18</xdr:row>
      <xdr:rowOff>15489</xdr:rowOff>
    </xdr:to>
    <xdr:sp macro="" textlink="">
      <xdr:nvSpPr>
        <xdr:cNvPr id="71" name="円/楕円 70"/>
        <xdr:cNvSpPr/>
      </xdr:nvSpPr>
      <xdr:spPr bwMode="auto">
        <a:xfrm>
          <a:off x="5600700" y="304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57416</xdr:rowOff>
    </xdr:from>
    <xdr:ext cx="762000" cy="259045"/>
    <xdr:sp macro="" textlink="">
      <xdr:nvSpPr>
        <xdr:cNvPr id="72" name="人口1人当たり決算額の推移該当値テキスト130"/>
        <xdr:cNvSpPr txBox="1"/>
      </xdr:nvSpPr>
      <xdr:spPr>
        <a:xfrm>
          <a:off x="5740400" y="301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71,357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127401</xdr:rowOff>
    </xdr:from>
    <xdr:to>
      <xdr:col>4</xdr:col>
      <xdr:colOff>520700</xdr:colOff>
      <xdr:row>18</xdr:row>
      <xdr:rowOff>57551</xdr:rowOff>
    </xdr:to>
    <xdr:sp macro="" textlink="">
      <xdr:nvSpPr>
        <xdr:cNvPr id="73" name="円/楕円 72"/>
        <xdr:cNvSpPr/>
      </xdr:nvSpPr>
      <xdr:spPr bwMode="auto">
        <a:xfrm>
          <a:off x="4953000" y="308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42328</xdr:rowOff>
    </xdr:from>
    <xdr:ext cx="736600" cy="259045"/>
    <xdr:sp macro="" textlink="">
      <xdr:nvSpPr>
        <xdr:cNvPr id="74" name="テキスト ボックス 73"/>
        <xdr:cNvSpPr txBox="1"/>
      </xdr:nvSpPr>
      <xdr:spPr>
        <a:xfrm>
          <a:off x="4622800" y="317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114730</xdr:rowOff>
    </xdr:from>
    <xdr:to>
      <xdr:col>3</xdr:col>
      <xdr:colOff>955675</xdr:colOff>
      <xdr:row>18</xdr:row>
      <xdr:rowOff>44880</xdr:rowOff>
    </xdr:to>
    <xdr:sp macro="" textlink="">
      <xdr:nvSpPr>
        <xdr:cNvPr id="75" name="円/楕円 74"/>
        <xdr:cNvSpPr/>
      </xdr:nvSpPr>
      <xdr:spPr bwMode="auto">
        <a:xfrm>
          <a:off x="4254500" y="307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29657</xdr:rowOff>
    </xdr:from>
    <xdr:ext cx="762000" cy="259045"/>
    <xdr:sp macro="" textlink="">
      <xdr:nvSpPr>
        <xdr:cNvPr id="76" name="テキスト ボックス 75"/>
        <xdr:cNvSpPr txBox="1"/>
      </xdr:nvSpPr>
      <xdr:spPr>
        <a:xfrm>
          <a:off x="3924300" y="316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88490</xdr:rowOff>
    </xdr:from>
    <xdr:to>
      <xdr:col>3</xdr:col>
      <xdr:colOff>257175</xdr:colOff>
      <xdr:row>18</xdr:row>
      <xdr:rowOff>18640</xdr:rowOff>
    </xdr:to>
    <xdr:sp macro="" textlink="">
      <xdr:nvSpPr>
        <xdr:cNvPr id="77" name="円/楕円 76"/>
        <xdr:cNvSpPr/>
      </xdr:nvSpPr>
      <xdr:spPr bwMode="auto">
        <a:xfrm>
          <a:off x="3556000" y="305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3417</xdr:rowOff>
    </xdr:from>
    <xdr:ext cx="762000" cy="259045"/>
    <xdr:sp macro="" textlink="">
      <xdr:nvSpPr>
        <xdr:cNvPr id="78" name="テキスト ボックス 77"/>
        <xdr:cNvSpPr txBox="1"/>
      </xdr:nvSpPr>
      <xdr:spPr>
        <a:xfrm>
          <a:off x="3225800" y="313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71,164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83346</xdr:rowOff>
    </xdr:from>
    <xdr:to>
      <xdr:col>2</xdr:col>
      <xdr:colOff>692150</xdr:colOff>
      <xdr:row>18</xdr:row>
      <xdr:rowOff>13496</xdr:rowOff>
    </xdr:to>
    <xdr:sp macro="" textlink="">
      <xdr:nvSpPr>
        <xdr:cNvPr id="79" name="円/楕円 78"/>
        <xdr:cNvSpPr/>
      </xdr:nvSpPr>
      <xdr:spPr bwMode="auto">
        <a:xfrm>
          <a:off x="2857500" y="304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23673</xdr:rowOff>
    </xdr:from>
    <xdr:ext cx="762000" cy="259045"/>
    <xdr:sp macro="" textlink="">
      <xdr:nvSpPr>
        <xdr:cNvPr id="80" name="テキスト ボックス 79"/>
        <xdr:cNvSpPr txBox="1"/>
      </xdr:nvSpPr>
      <xdr:spPr>
        <a:xfrm>
          <a:off x="2527300" y="281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208249</xdr:rowOff>
    </xdr:from>
    <xdr:to>
      <xdr:col>4</xdr:col>
      <xdr:colOff>1117600</xdr:colOff>
      <xdr:row>35</xdr:row>
      <xdr:rowOff>256883</xdr:rowOff>
    </xdr:to>
    <xdr:cxnSp macro="">
      <xdr:nvCxnSpPr>
        <xdr:cNvPr id="113" name="直線コネクタ 112"/>
        <xdr:cNvCxnSpPr/>
      </xdr:nvCxnSpPr>
      <xdr:spPr bwMode="auto">
        <a:xfrm>
          <a:off x="5003800" y="6818599"/>
          <a:ext cx="647700" cy="4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241660</xdr:rowOff>
    </xdr:from>
    <xdr:ext cx="762000" cy="259045"/>
    <xdr:sp macro="" textlink="">
      <xdr:nvSpPr>
        <xdr:cNvPr id="114" name="人口1人当たり決算額の推移平均値テキスト445"/>
        <xdr:cNvSpPr txBox="1"/>
      </xdr:nvSpPr>
      <xdr:spPr>
        <a:xfrm>
          <a:off x="5740400" y="685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208249</xdr:rowOff>
    </xdr:from>
    <xdr:to>
      <xdr:col>4</xdr:col>
      <xdr:colOff>469900</xdr:colOff>
      <xdr:row>35</xdr:row>
      <xdr:rowOff>250863</xdr:rowOff>
    </xdr:to>
    <xdr:cxnSp macro="">
      <xdr:nvCxnSpPr>
        <xdr:cNvPr id="116" name="直線コネクタ 115"/>
        <xdr:cNvCxnSpPr/>
      </xdr:nvCxnSpPr>
      <xdr:spPr bwMode="auto">
        <a:xfrm flipV="1">
          <a:off x="4305300" y="6818599"/>
          <a:ext cx="698500" cy="4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250863</xdr:rowOff>
    </xdr:from>
    <xdr:to>
      <xdr:col>3</xdr:col>
      <xdr:colOff>904875</xdr:colOff>
      <xdr:row>35</xdr:row>
      <xdr:rowOff>265627</xdr:rowOff>
    </xdr:to>
    <xdr:cxnSp macro="">
      <xdr:nvCxnSpPr>
        <xdr:cNvPr id="119" name="直線コネクタ 118"/>
        <xdr:cNvCxnSpPr/>
      </xdr:nvCxnSpPr>
      <xdr:spPr bwMode="auto">
        <a:xfrm flipV="1">
          <a:off x="3606800" y="6861213"/>
          <a:ext cx="698500" cy="1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260617</xdr:rowOff>
    </xdr:from>
    <xdr:to>
      <xdr:col>3</xdr:col>
      <xdr:colOff>206375</xdr:colOff>
      <xdr:row>35</xdr:row>
      <xdr:rowOff>265627</xdr:rowOff>
    </xdr:to>
    <xdr:cxnSp macro="">
      <xdr:nvCxnSpPr>
        <xdr:cNvPr id="122" name="直線コネクタ 121"/>
        <xdr:cNvCxnSpPr/>
      </xdr:nvCxnSpPr>
      <xdr:spPr bwMode="auto">
        <a:xfrm>
          <a:off x="2908300" y="6870967"/>
          <a:ext cx="698500" cy="5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185338</xdr:rowOff>
    </xdr:from>
    <xdr:to>
      <xdr:col>2</xdr:col>
      <xdr:colOff>692150</xdr:colOff>
      <xdr:row>35</xdr:row>
      <xdr:rowOff>286938</xdr:rowOff>
    </xdr:to>
    <xdr:sp macro="" textlink="">
      <xdr:nvSpPr>
        <xdr:cNvPr id="125" name="フローチャート : 判断 124"/>
        <xdr:cNvSpPr/>
      </xdr:nvSpPr>
      <xdr:spPr bwMode="auto">
        <a:xfrm>
          <a:off x="2857500" y="679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297115</xdr:rowOff>
    </xdr:from>
    <xdr:ext cx="762000" cy="259045"/>
    <xdr:sp macro="" textlink="">
      <xdr:nvSpPr>
        <xdr:cNvPr id="126" name="テキスト ボックス 125"/>
        <xdr:cNvSpPr txBox="1"/>
      </xdr:nvSpPr>
      <xdr:spPr>
        <a:xfrm>
          <a:off x="2527300" y="65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206083</xdr:rowOff>
    </xdr:from>
    <xdr:to>
      <xdr:col>5</xdr:col>
      <xdr:colOff>34925</xdr:colOff>
      <xdr:row>35</xdr:row>
      <xdr:rowOff>307683</xdr:rowOff>
    </xdr:to>
    <xdr:sp macro="" textlink="">
      <xdr:nvSpPr>
        <xdr:cNvPr id="132" name="円/楕円 131"/>
        <xdr:cNvSpPr/>
      </xdr:nvSpPr>
      <xdr:spPr bwMode="auto">
        <a:xfrm>
          <a:off x="5600700" y="6816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51160</xdr:rowOff>
    </xdr:from>
    <xdr:ext cx="762000" cy="259045"/>
    <xdr:sp macro="" textlink="">
      <xdr:nvSpPr>
        <xdr:cNvPr id="133" name="人口1人当たり決算額の推移該当値テキスト445"/>
        <xdr:cNvSpPr txBox="1"/>
      </xdr:nvSpPr>
      <xdr:spPr>
        <a:xfrm>
          <a:off x="5740400" y="66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16,182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157449</xdr:rowOff>
    </xdr:from>
    <xdr:to>
      <xdr:col>4</xdr:col>
      <xdr:colOff>520700</xdr:colOff>
      <xdr:row>35</xdr:row>
      <xdr:rowOff>259049</xdr:rowOff>
    </xdr:to>
    <xdr:sp macro="" textlink="">
      <xdr:nvSpPr>
        <xdr:cNvPr id="134" name="円/楕円 133"/>
        <xdr:cNvSpPr/>
      </xdr:nvSpPr>
      <xdr:spPr bwMode="auto">
        <a:xfrm>
          <a:off x="4953000" y="676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269226</xdr:rowOff>
    </xdr:from>
    <xdr:ext cx="736600" cy="259045"/>
    <xdr:sp macro="" textlink="">
      <xdr:nvSpPr>
        <xdr:cNvPr id="135" name="テキスト ボックス 134"/>
        <xdr:cNvSpPr txBox="1"/>
      </xdr:nvSpPr>
      <xdr:spPr>
        <a:xfrm>
          <a:off x="4622800" y="653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200063</xdr:rowOff>
    </xdr:from>
    <xdr:to>
      <xdr:col>3</xdr:col>
      <xdr:colOff>955675</xdr:colOff>
      <xdr:row>35</xdr:row>
      <xdr:rowOff>301663</xdr:rowOff>
    </xdr:to>
    <xdr:sp macro="" textlink="">
      <xdr:nvSpPr>
        <xdr:cNvPr id="136" name="円/楕円 135"/>
        <xdr:cNvSpPr/>
      </xdr:nvSpPr>
      <xdr:spPr bwMode="auto">
        <a:xfrm>
          <a:off x="4254500" y="681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286440</xdr:rowOff>
    </xdr:from>
    <xdr:ext cx="762000" cy="259045"/>
    <xdr:sp macro="" textlink="">
      <xdr:nvSpPr>
        <xdr:cNvPr id="137" name="テキスト ボックス 136"/>
        <xdr:cNvSpPr txBox="1"/>
      </xdr:nvSpPr>
      <xdr:spPr>
        <a:xfrm>
          <a:off x="3924300" y="68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214827</xdr:rowOff>
    </xdr:from>
    <xdr:to>
      <xdr:col>3</xdr:col>
      <xdr:colOff>257175</xdr:colOff>
      <xdr:row>35</xdr:row>
      <xdr:rowOff>316427</xdr:rowOff>
    </xdr:to>
    <xdr:sp macro="" textlink="">
      <xdr:nvSpPr>
        <xdr:cNvPr id="138" name="円/楕円 137"/>
        <xdr:cNvSpPr/>
      </xdr:nvSpPr>
      <xdr:spPr bwMode="auto">
        <a:xfrm>
          <a:off x="3556000" y="6825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301204</xdr:rowOff>
    </xdr:from>
    <xdr:ext cx="762000" cy="259045"/>
    <xdr:sp macro="" textlink="">
      <xdr:nvSpPr>
        <xdr:cNvPr id="139" name="テキスト ボックス 138"/>
        <xdr:cNvSpPr txBox="1"/>
      </xdr:nvSpPr>
      <xdr:spPr>
        <a:xfrm>
          <a:off x="3225800" y="69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209817</xdr:rowOff>
    </xdr:from>
    <xdr:to>
      <xdr:col>2</xdr:col>
      <xdr:colOff>692150</xdr:colOff>
      <xdr:row>35</xdr:row>
      <xdr:rowOff>311417</xdr:rowOff>
    </xdr:to>
    <xdr:sp macro="" textlink="">
      <xdr:nvSpPr>
        <xdr:cNvPr id="140" name="円/楕円 139"/>
        <xdr:cNvSpPr/>
      </xdr:nvSpPr>
      <xdr:spPr bwMode="auto">
        <a:xfrm>
          <a:off x="2857500" y="682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296194</xdr:rowOff>
    </xdr:from>
    <xdr:ext cx="762000" cy="259045"/>
    <xdr:sp macro="" textlink="">
      <xdr:nvSpPr>
        <xdr:cNvPr id="141" name="テキスト ボックス 140"/>
        <xdr:cNvSpPr txBox="1"/>
      </xdr:nvSpPr>
      <xdr:spPr>
        <a:xfrm>
          <a:off x="2527300" y="690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決算については、歳入面においては、繰越金、自動車取得税交付金及び株式等譲渡所得割交付金が減となったものの、市税、地方消費税交付金及び国庫支出金などが増となったため、歳入全体で約４億円の増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一方、歳出面においては、投資的経費が減となったものの、人件費や扶助費が増となったため、歳出全体で約８億円の増となり、歳出の増が歳入の増を大きく上回る結果となった。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これらの結果から、決算収支の不足を補うために財政調整基金などから約３億円を繰出しした結果、実質収支は約１千２百万円の黒字となったが、前年度実質収支額の影響により実質単年度収支は赤字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財政調整基金については、今後も決算剰余金を中心に積み立てるとともに、必要最低限の取崩しに努める。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と府下でも数少ない赤字団体であったが、平成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年度以降５年連続で該当なしとなった。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これは、病院事業会計においては資金不足の額が増となったものの、水道事業会計の多額の黒字に加え、一般会計及びその他の会計については黒字となったこと、また、</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国民健康保険事業特別会計（事業勘定）の赤字額が若干ではあるが改善したことなど</a:t>
          </a:r>
          <a:r>
            <a:rPr kumimoji="1" lang="ja-JP" altLang="en-US" sz="1400">
              <a:latin typeface="ＭＳ ゴシック" pitchFamily="49" charset="-128"/>
              <a:ea typeface="ＭＳ ゴシック" pitchFamily="49" charset="-128"/>
            </a:rPr>
            <a:t>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しかしながら、一般会計においては財政調整基金を取り崩しての黒字であり、その他の会計においても平成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も引き続き多額の黒字となることは予想しがたく、前述の会計においては依然として多額の赤字、資金不足を抱えているため、今後も連結実質収支の黒字を維持できるように、引き続き財政の健全化を図らなければならないと考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実質公債費比率については、平成２６年度の数値（３ヶ年平均）で９</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９％となり、前年度と比較して０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１ポイント悪化した。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これは、平成２１年度より始まった病院事業特例債の償還により上昇傾向となったためであるが、</a:t>
          </a:r>
          <a:r>
            <a:rPr kumimoji="1" lang="ja-JP" altLang="ja-JP" sz="1300" b="0" i="0" u="none" strike="noStrike" kern="0" cap="none" spc="0" normalizeH="0" baseline="0" noProof="0">
              <a:ln>
                <a:noFill/>
              </a:ln>
              <a:solidFill>
                <a:prstClr val="black"/>
              </a:solidFill>
              <a:effectLst/>
              <a:uLnTx/>
              <a:uFillTx/>
              <a:latin typeface="+mn-lt"/>
              <a:ea typeface="+mn-ea"/>
              <a:cs typeface="+mn-cs"/>
            </a:rPr>
            <a:t>２６年度単年度ベースでは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平成７・８年度に借入れした減税補てん債の償還が終了したことや公営企業の公債費に対する繰出金が減となったことなどから約１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５ポイント改善した。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平成２７年度末で病院事業特例債の償還が終了するため、それにより改善する見込みではあるが、今後とも新規の普通建設事業の精査を行い、臨時財政対策債の発行額の抑制の検討も含めて、地方債の新規発行の抑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将来負担比率については、３２</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９％となり、前年度数値の４０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３％より７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４ポイント改善した。</a:t>
          </a:r>
        </a:p>
        <a:p>
          <a:r>
            <a:rPr kumimoji="1" lang="ja-JP" altLang="en-US" sz="1400">
              <a:latin typeface="ＭＳ ゴシック" pitchFamily="49" charset="-128"/>
              <a:ea typeface="ＭＳ ゴシック" pitchFamily="49" charset="-128"/>
            </a:rPr>
            <a:t>　これは、各会計及び一部事務組合の地方債の償還が順調に進んでいること、公営企業債等繰入見込額や組合等負担等見込額が減となったこと、前年度に引き続き連結実質赤字額が解消されたこと、公債費に算入される地方交付税などの充当可能財源が増えたことなどによるものである。</a:t>
          </a:r>
        </a:p>
        <a:p>
          <a:r>
            <a:rPr kumimoji="1" lang="ja-JP" altLang="en-US" sz="1400">
              <a:latin typeface="ＭＳ ゴシック" pitchFamily="49" charset="-128"/>
              <a:ea typeface="ＭＳ ゴシック" pitchFamily="49" charset="-128"/>
            </a:rPr>
            <a:t>　今後も後年度への負担を少しでも軽減するよう、一般会計だけではなく、公営企業・一部事務組合も含めて、新規事業等の実施については精査し、財政の健全化を図る。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election activeCell="BY40" sqref="BY40:CM40"/>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23228662</v>
      </c>
      <c r="BO4" s="379"/>
      <c r="BP4" s="379"/>
      <c r="BQ4" s="379"/>
      <c r="BR4" s="379"/>
      <c r="BS4" s="379"/>
      <c r="BT4" s="379"/>
      <c r="BU4" s="380"/>
      <c r="BV4" s="378">
        <v>22757548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0.1</v>
      </c>
      <c r="CU4" s="556"/>
      <c r="CV4" s="556"/>
      <c r="CW4" s="556"/>
      <c r="CX4" s="556"/>
      <c r="CY4" s="556"/>
      <c r="CZ4" s="556"/>
      <c r="DA4" s="557"/>
      <c r="DB4" s="555">
        <v>0.8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23203108</v>
      </c>
      <c r="BO5" s="384"/>
      <c r="BP5" s="384"/>
      <c r="BQ5" s="384"/>
      <c r="BR5" s="384"/>
      <c r="BS5" s="384"/>
      <c r="BT5" s="384"/>
      <c r="BU5" s="385"/>
      <c r="BV5" s="383">
        <v>22641438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96.7</v>
      </c>
      <c r="CU5" s="354"/>
      <c r="CV5" s="354"/>
      <c r="CW5" s="354"/>
      <c r="CX5" s="354"/>
      <c r="CY5" s="354"/>
      <c r="CZ5" s="354"/>
      <c r="DA5" s="355"/>
      <c r="DB5" s="353">
        <v>92.2</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25554</v>
      </c>
      <c r="BO6" s="384"/>
      <c r="BP6" s="384"/>
      <c r="BQ6" s="384"/>
      <c r="BR6" s="384"/>
      <c r="BS6" s="384"/>
      <c r="BT6" s="384"/>
      <c r="BU6" s="385"/>
      <c r="BV6" s="383">
        <v>116110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105.9</v>
      </c>
      <c r="CU6" s="530"/>
      <c r="CV6" s="530"/>
      <c r="CW6" s="530"/>
      <c r="CX6" s="530"/>
      <c r="CY6" s="530"/>
      <c r="CZ6" s="530"/>
      <c r="DA6" s="531"/>
      <c r="DB6" s="529">
        <v>102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13896</v>
      </c>
      <c r="BO7" s="384"/>
      <c r="BP7" s="384"/>
      <c r="BQ7" s="384"/>
      <c r="BR7" s="384"/>
      <c r="BS7" s="384"/>
      <c r="BT7" s="384"/>
      <c r="BU7" s="385"/>
      <c r="BV7" s="383">
        <v>1272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14501937</v>
      </c>
      <c r="CU7" s="384"/>
      <c r="CV7" s="384"/>
      <c r="CW7" s="384"/>
      <c r="CX7" s="384"/>
      <c r="CY7" s="384"/>
      <c r="CZ7" s="384"/>
      <c r="DA7" s="385"/>
      <c r="DB7" s="383">
        <v>14491642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11658</v>
      </c>
      <c r="BO8" s="384"/>
      <c r="BP8" s="384"/>
      <c r="BQ8" s="384"/>
      <c r="BR8" s="384"/>
      <c r="BS8" s="384"/>
      <c r="BT8" s="384"/>
      <c r="BU8" s="385"/>
      <c r="BV8" s="383">
        <v>114838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0.63</v>
      </c>
      <c r="CU8" s="493"/>
      <c r="CV8" s="493"/>
      <c r="CW8" s="493"/>
      <c r="CX8" s="493"/>
      <c r="CY8" s="493"/>
      <c r="CZ8" s="493"/>
      <c r="DA8" s="494"/>
      <c r="DB8" s="492">
        <v>0.64</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74773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-103180</v>
      </c>
      <c r="BO9" s="384"/>
      <c r="BP9" s="384"/>
      <c r="BQ9" s="384"/>
      <c r="BR9" s="384"/>
      <c r="BS9" s="384"/>
      <c r="BT9" s="384"/>
      <c r="BU9" s="385"/>
      <c r="BV9" s="383">
        <v>-144558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12.6</v>
      </c>
      <c r="CU9" s="354"/>
      <c r="CV9" s="354"/>
      <c r="CW9" s="354"/>
      <c r="CX9" s="354"/>
      <c r="CY9" s="354"/>
      <c r="CZ9" s="354"/>
      <c r="DA9" s="355"/>
      <c r="DB9" s="353">
        <v>12.9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77034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2510</v>
      </c>
      <c r="BO10" s="384"/>
      <c r="BP10" s="384"/>
      <c r="BQ10" s="384"/>
      <c r="BR10" s="384"/>
      <c r="BS10" s="384"/>
      <c r="BT10" s="384"/>
      <c r="BU10" s="385"/>
      <c r="BV10" s="383">
        <v>2517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v>906</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72116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280000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71001</v>
      </c>
      <c r="S13" s="485"/>
      <c r="T13" s="485"/>
      <c r="U13" s="485"/>
      <c r="V13" s="486"/>
      <c r="W13" s="472" t="s">
        <v>123</v>
      </c>
      <c r="X13" s="396"/>
      <c r="Y13" s="396"/>
      <c r="Z13" s="396"/>
      <c r="AA13" s="396"/>
      <c r="AB13" s="397"/>
      <c r="AC13" s="359">
        <v>316</v>
      </c>
      <c r="AD13" s="360"/>
      <c r="AE13" s="360"/>
      <c r="AF13" s="360"/>
      <c r="AG13" s="361"/>
      <c r="AH13" s="359">
        <v>405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-379764</v>
      </c>
      <c r="BO13" s="384"/>
      <c r="BP13" s="384"/>
      <c r="BQ13" s="384"/>
      <c r="BR13" s="384"/>
      <c r="BS13" s="384"/>
      <c r="BT13" s="384"/>
      <c r="BU13" s="385"/>
      <c r="BV13" s="383">
        <v>-142041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72636</v>
      </c>
      <c r="S14" s="485"/>
      <c r="T14" s="485"/>
      <c r="U14" s="485"/>
      <c r="V14" s="486"/>
      <c r="W14" s="487"/>
      <c r="X14" s="399"/>
      <c r="Y14" s="399"/>
      <c r="Z14" s="399"/>
      <c r="AA14" s="399"/>
      <c r="AB14" s="400"/>
      <c r="AC14" s="477">
        <v>1</v>
      </c>
      <c r="AD14" s="478"/>
      <c r="AE14" s="478"/>
      <c r="AF14" s="478"/>
      <c r="AG14" s="479"/>
      <c r="AH14" s="477">
        <v>1.1000000000000001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32.9</v>
      </c>
      <c r="CU14" s="456"/>
      <c r="CV14" s="456"/>
      <c r="CW14" s="456"/>
      <c r="CX14" s="456"/>
      <c r="CY14" s="456"/>
      <c r="CZ14" s="456"/>
      <c r="DA14" s="457"/>
      <c r="DB14" s="488">
        <v>40.299999999999997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71498</v>
      </c>
      <c r="S15" s="485"/>
      <c r="T15" s="485"/>
      <c r="U15" s="485"/>
      <c r="V15" s="486"/>
      <c r="W15" s="472" t="s">
        <v>130</v>
      </c>
      <c r="X15" s="396"/>
      <c r="Y15" s="396"/>
      <c r="Z15" s="396"/>
      <c r="AA15" s="396"/>
      <c r="AB15" s="397"/>
      <c r="AC15" s="359">
        <v>10265</v>
      </c>
      <c r="AD15" s="360"/>
      <c r="AE15" s="360"/>
      <c r="AF15" s="360"/>
      <c r="AG15" s="361"/>
      <c r="AH15" s="359">
        <v>12305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7019984</v>
      </c>
      <c r="BO15" s="379"/>
      <c r="BP15" s="379"/>
      <c r="BQ15" s="379"/>
      <c r="BR15" s="379"/>
      <c r="BS15" s="379"/>
      <c r="BT15" s="379"/>
      <c r="BU15" s="380"/>
      <c r="BV15" s="378">
        <v>6968037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32.5</v>
      </c>
      <c r="AD16" s="478"/>
      <c r="AE16" s="478"/>
      <c r="AF16" s="478"/>
      <c r="AG16" s="479"/>
      <c r="AH16" s="477">
        <v>34.1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11128235</v>
      </c>
      <c r="BO16" s="384"/>
      <c r="BP16" s="384"/>
      <c r="BQ16" s="384"/>
      <c r="BR16" s="384"/>
      <c r="BS16" s="384"/>
      <c r="BT16" s="384"/>
      <c r="BU16" s="385"/>
      <c r="BV16" s="383">
        <v>11014556</v>
      </c>
      <c r="BW16" s="384"/>
      <c r="BX16" s="384"/>
      <c r="BY16" s="384"/>
      <c r="BZ16" s="384"/>
      <c r="CA16" s="384"/>
      <c r="CB16" s="384"/>
      <c r="CC16" s="385"/>
      <c r="CD16" s="152"/>
      <c r="CE16" s="381" t="s">
        <v>136</v>
      </c>
      <c r="CF16" s="381"/>
      <c r="CG16" s="381"/>
      <c r="CH16" s="381"/>
      <c r="CI16" s="381"/>
      <c r="CJ16" s="381"/>
      <c r="CK16" s="381"/>
      <c r="CL16" s="381"/>
      <c r="CM16" s="381"/>
      <c r="CN16" s="381"/>
      <c r="CO16" s="381"/>
      <c r="CP16" s="381"/>
      <c r="CQ16" s="381"/>
      <c r="CR16" s="381"/>
      <c r="CS16" s="382"/>
      <c r="CT16" s="353">
        <v>13</v>
      </c>
      <c r="CU16" s="354"/>
      <c r="CV16" s="354"/>
      <c r="CW16" s="354"/>
      <c r="CX16" s="354"/>
      <c r="CY16" s="354"/>
      <c r="CZ16" s="354"/>
      <c r="DA16" s="355"/>
      <c r="DB16" s="353">
        <v>12.7</v>
      </c>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134</v>
      </c>
      <c r="S17" s="470"/>
      <c r="T17" s="470"/>
      <c r="U17" s="470"/>
      <c r="V17" s="471"/>
      <c r="W17" s="472" t="s">
        <v>138</v>
      </c>
      <c r="X17" s="396"/>
      <c r="Y17" s="396"/>
      <c r="Z17" s="396"/>
      <c r="AA17" s="396"/>
      <c r="AB17" s="397"/>
      <c r="AC17" s="359">
        <v>20995</v>
      </c>
      <c r="AD17" s="360"/>
      <c r="AE17" s="360"/>
      <c r="AF17" s="360"/>
      <c r="AG17" s="361"/>
      <c r="AH17" s="359">
        <v>23105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9051833</v>
      </c>
      <c r="BO17" s="384"/>
      <c r="BP17" s="384"/>
      <c r="BQ17" s="384"/>
      <c r="BR17" s="384"/>
      <c r="BS17" s="384"/>
      <c r="BT17" s="384"/>
      <c r="BU17" s="385"/>
      <c r="BV17" s="383">
        <v>9032181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25.33</v>
      </c>
      <c r="M18" s="448"/>
      <c r="N18" s="448"/>
      <c r="O18" s="448"/>
      <c r="P18" s="448"/>
      <c r="Q18" s="448"/>
      <c r="R18" s="449"/>
      <c r="S18" s="449"/>
      <c r="T18" s="449"/>
      <c r="U18" s="449"/>
      <c r="V18" s="450"/>
      <c r="W18" s="464"/>
      <c r="X18" s="465"/>
      <c r="Y18" s="465"/>
      <c r="Z18" s="465"/>
      <c r="AA18" s="465"/>
      <c r="AB18" s="473"/>
      <c r="AC18" s="347">
        <v>66.5</v>
      </c>
      <c r="AD18" s="348"/>
      <c r="AE18" s="348"/>
      <c r="AF18" s="348"/>
      <c r="AG18" s="451"/>
      <c r="AH18" s="347">
        <v>64.099999999999994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14456183</v>
      </c>
      <c r="BO18" s="384"/>
      <c r="BP18" s="384"/>
      <c r="BQ18" s="384"/>
      <c r="BR18" s="384"/>
      <c r="BS18" s="384"/>
      <c r="BT18" s="384"/>
      <c r="BU18" s="385"/>
      <c r="BV18" s="383">
        <v>13573065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2952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16409708</v>
      </c>
      <c r="BO19" s="384"/>
      <c r="BP19" s="384"/>
      <c r="BQ19" s="384"/>
      <c r="BR19" s="384"/>
      <c r="BS19" s="384"/>
      <c r="BT19" s="384"/>
      <c r="BU19" s="385"/>
      <c r="BV19" s="383">
        <v>16068392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29685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20233798</v>
      </c>
      <c r="BO23" s="384"/>
      <c r="BP23" s="384"/>
      <c r="BQ23" s="384"/>
      <c r="BR23" s="384"/>
      <c r="BS23" s="384"/>
      <c r="BT23" s="384"/>
      <c r="BU23" s="385"/>
      <c r="BV23" s="383">
        <v>20438194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5880</v>
      </c>
      <c r="R24" s="360"/>
      <c r="S24" s="360"/>
      <c r="T24" s="360"/>
      <c r="U24" s="360"/>
      <c r="V24" s="361"/>
      <c r="W24" s="425"/>
      <c r="X24" s="416"/>
      <c r="Y24" s="417"/>
      <c r="Z24" s="356" t="s">
        <v>154</v>
      </c>
      <c r="AA24" s="357"/>
      <c r="AB24" s="357"/>
      <c r="AC24" s="357"/>
      <c r="AD24" s="357"/>
      <c r="AE24" s="357"/>
      <c r="AF24" s="357"/>
      <c r="AG24" s="358"/>
      <c r="AH24" s="359">
        <v>372</v>
      </c>
      <c r="AI24" s="360"/>
      <c r="AJ24" s="360"/>
      <c r="AK24" s="360"/>
      <c r="AL24" s="361"/>
      <c r="AM24" s="359">
        <v>1173288</v>
      </c>
      <c r="AN24" s="360"/>
      <c r="AO24" s="360"/>
      <c r="AP24" s="360"/>
      <c r="AQ24" s="360"/>
      <c r="AR24" s="361"/>
      <c r="AS24" s="359">
        <v>3154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14402682</v>
      </c>
      <c r="BO24" s="384"/>
      <c r="BP24" s="384"/>
      <c r="BQ24" s="384"/>
      <c r="BR24" s="384"/>
      <c r="BS24" s="384"/>
      <c r="BT24" s="384"/>
      <c r="BU24" s="385"/>
      <c r="BV24" s="383">
        <v>13939827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6854</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1154672</v>
      </c>
      <c r="BO25" s="379"/>
      <c r="BP25" s="379"/>
      <c r="BQ25" s="379"/>
      <c r="BR25" s="379"/>
      <c r="BS25" s="379"/>
      <c r="BT25" s="379"/>
      <c r="BU25" s="380"/>
      <c r="BV25" s="378">
        <v>1382290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6164</v>
      </c>
      <c r="R26" s="360"/>
      <c r="S26" s="360"/>
      <c r="T26" s="360"/>
      <c r="U26" s="360"/>
      <c r="V26" s="361"/>
      <c r="W26" s="425"/>
      <c r="X26" s="416"/>
      <c r="Y26" s="417"/>
      <c r="Z26" s="356" t="s">
        <v>160</v>
      </c>
      <c r="AA26" s="438"/>
      <c r="AB26" s="438"/>
      <c r="AC26" s="438"/>
      <c r="AD26" s="438"/>
      <c r="AE26" s="438"/>
      <c r="AF26" s="438"/>
      <c r="AG26" s="439"/>
      <c r="AH26" s="359">
        <v>18</v>
      </c>
      <c r="AI26" s="360"/>
      <c r="AJ26" s="360"/>
      <c r="AK26" s="360"/>
      <c r="AL26" s="361"/>
      <c r="AM26" s="359">
        <v>61830</v>
      </c>
      <c r="AN26" s="360"/>
      <c r="AO26" s="360"/>
      <c r="AP26" s="360"/>
      <c r="AQ26" s="360"/>
      <c r="AR26" s="361"/>
      <c r="AS26" s="359">
        <v>3435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5600</v>
      </c>
      <c r="R27" s="360"/>
      <c r="S27" s="360"/>
      <c r="T27" s="360"/>
      <c r="U27" s="360"/>
      <c r="V27" s="361"/>
      <c r="W27" s="425"/>
      <c r="X27" s="416"/>
      <c r="Y27" s="417"/>
      <c r="Z27" s="356" t="s">
        <v>163</v>
      </c>
      <c r="AA27" s="357"/>
      <c r="AB27" s="357"/>
      <c r="AC27" s="357"/>
      <c r="AD27" s="357"/>
      <c r="AE27" s="357"/>
      <c r="AF27" s="357"/>
      <c r="AG27" s="358"/>
      <c r="AH27" s="359">
        <v>33</v>
      </c>
      <c r="AI27" s="360"/>
      <c r="AJ27" s="360"/>
      <c r="AK27" s="360"/>
      <c r="AL27" s="361"/>
      <c r="AM27" s="359">
        <v>125382</v>
      </c>
      <c r="AN27" s="360"/>
      <c r="AO27" s="360"/>
      <c r="AP27" s="360"/>
      <c r="AQ27" s="360"/>
      <c r="AR27" s="361"/>
      <c r="AS27" s="359">
        <v>3799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5200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738488</v>
      </c>
      <c r="BO28" s="379"/>
      <c r="BP28" s="379"/>
      <c r="BQ28" s="379"/>
      <c r="BR28" s="379"/>
      <c r="BS28" s="379"/>
      <c r="BT28" s="379"/>
      <c r="BU28" s="380"/>
      <c r="BV28" s="378">
        <v>955978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15</v>
      </c>
      <c r="M29" s="360"/>
      <c r="N29" s="360"/>
      <c r="O29" s="360"/>
      <c r="P29" s="361"/>
      <c r="Q29" s="359">
        <v>5000</v>
      </c>
      <c r="R29" s="360"/>
      <c r="S29" s="360"/>
      <c r="T29" s="360"/>
      <c r="U29" s="360"/>
      <c r="V29" s="361"/>
      <c r="W29" s="426"/>
      <c r="X29" s="427"/>
      <c r="Y29" s="428"/>
      <c r="Z29" s="356" t="s">
        <v>170</v>
      </c>
      <c r="AA29" s="357"/>
      <c r="AB29" s="357"/>
      <c r="AC29" s="357"/>
      <c r="AD29" s="357"/>
      <c r="AE29" s="357"/>
      <c r="AF29" s="357"/>
      <c r="AG29" s="358"/>
      <c r="AH29" s="359">
        <v>405</v>
      </c>
      <c r="AI29" s="360"/>
      <c r="AJ29" s="360"/>
      <c r="AK29" s="360"/>
      <c r="AL29" s="361"/>
      <c r="AM29" s="359">
        <v>1298670</v>
      </c>
      <c r="AN29" s="360"/>
      <c r="AO29" s="360"/>
      <c r="AP29" s="360"/>
      <c r="AQ29" s="360"/>
      <c r="AR29" s="361"/>
      <c r="AS29" s="359">
        <v>3207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174</v>
      </c>
      <c r="BO29" s="384"/>
      <c r="BP29" s="384"/>
      <c r="BQ29" s="384"/>
      <c r="BR29" s="384"/>
      <c r="BS29" s="384"/>
      <c r="BT29" s="384"/>
      <c r="BU29" s="385"/>
      <c r="BV29" s="383">
        <v>174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2713196</v>
      </c>
      <c r="BO30" s="387"/>
      <c r="BP30" s="387"/>
      <c r="BQ30" s="387"/>
      <c r="BR30" s="387"/>
      <c r="BS30" s="387"/>
      <c r="BT30" s="387"/>
      <c r="BU30" s="388"/>
      <c r="BV30" s="386">
        <v>2716188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柏原羽曳野藤井寺消防組合(一般会計）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柏原市土地開発公社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国民健康保険事業特別会計（施設勘定堅上診療所）</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市立柏原病院事業会計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柏原羽曳野藤井寺環境事業組合(一般会計）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柏原市健康推進財団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IF('各会計、関係団体の財政状況及び健全化判断比率'!B34="","",'各会計、関係団体の財政状況及び健全化判断比率'!B34)</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藤井寺市柏原市学校給食組合(一般会計）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大和川右岸水防事務組合(一般会計）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八尾市柏原市火葬場組合(一般会計）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大阪府後期高齢者医療広域連合（一般会計）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大阪府後期高齢者医療広域連合（後期高齢者医療特別会計）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大阪広域水道企業団（水道事業会計）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大阪広域水道企業団（工業用水道事業会計）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8923545</v>
      </c>
      <c r="S5" s="639"/>
      <c r="T5" s="639"/>
      <c r="U5" s="639"/>
      <c r="V5" s="639"/>
      <c r="W5" s="639"/>
      <c r="X5" s="639"/>
      <c r="Y5" s="686"/>
      <c r="Z5" s="699">
        <v>38.4</v>
      </c>
      <c r="AA5" s="699"/>
      <c r="AB5" s="699"/>
      <c r="AC5" s="699"/>
      <c r="AD5" s="700">
        <v>8209768</v>
      </c>
      <c r="AE5" s="700"/>
      <c r="AF5" s="700"/>
      <c r="AG5" s="700"/>
      <c r="AH5" s="700"/>
      <c r="AI5" s="700"/>
      <c r="AJ5" s="700"/>
      <c r="AK5" s="700"/>
      <c r="AL5" s="687">
        <v>60.1</v>
      </c>
      <c r="AM5" s="656"/>
      <c r="AN5" s="656"/>
      <c r="AO5" s="688"/>
      <c r="AP5" s="675" t="s">
        <v>208</v>
      </c>
      <c r="AQ5" s="676"/>
      <c r="AR5" s="676"/>
      <c r="AS5" s="676"/>
      <c r="AT5" s="676"/>
      <c r="AU5" s="676"/>
      <c r="AV5" s="676"/>
      <c r="AW5" s="676"/>
      <c r="AX5" s="676"/>
      <c r="AY5" s="676"/>
      <c r="AZ5" s="676"/>
      <c r="BA5" s="676"/>
      <c r="BB5" s="676"/>
      <c r="BC5" s="676"/>
      <c r="BD5" s="676"/>
      <c r="BE5" s="676"/>
      <c r="BF5" s="677"/>
      <c r="BG5" s="588">
        <v>8209768</v>
      </c>
      <c r="BH5" s="589"/>
      <c r="BI5" s="589"/>
      <c r="BJ5" s="589"/>
      <c r="BK5" s="589"/>
      <c r="BL5" s="589"/>
      <c r="BM5" s="589"/>
      <c r="BN5" s="590"/>
      <c r="BO5" s="641">
        <v>92</v>
      </c>
      <c r="BP5" s="641"/>
      <c r="BQ5" s="641"/>
      <c r="BR5" s="641"/>
      <c r="BS5" s="642">
        <v>99481</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118750</v>
      </c>
      <c r="S6" s="589"/>
      <c r="T6" s="589"/>
      <c r="U6" s="589"/>
      <c r="V6" s="589"/>
      <c r="W6" s="589"/>
      <c r="X6" s="589"/>
      <c r="Y6" s="590"/>
      <c r="Z6" s="641">
        <v>0.5</v>
      </c>
      <c r="AA6" s="641"/>
      <c r="AB6" s="641"/>
      <c r="AC6" s="641"/>
      <c r="AD6" s="642">
        <v>118750</v>
      </c>
      <c r="AE6" s="642"/>
      <c r="AF6" s="642"/>
      <c r="AG6" s="642"/>
      <c r="AH6" s="642"/>
      <c r="AI6" s="642"/>
      <c r="AJ6" s="642"/>
      <c r="AK6" s="642"/>
      <c r="AL6" s="611">
        <v>0.9</v>
      </c>
      <c r="AM6" s="643"/>
      <c r="AN6" s="643"/>
      <c r="AO6" s="644"/>
      <c r="AP6" s="585" t="s">
        <v>213</v>
      </c>
      <c r="AQ6" s="586"/>
      <c r="AR6" s="586"/>
      <c r="AS6" s="586"/>
      <c r="AT6" s="586"/>
      <c r="AU6" s="586"/>
      <c r="AV6" s="586"/>
      <c r="AW6" s="586"/>
      <c r="AX6" s="586"/>
      <c r="AY6" s="586"/>
      <c r="AZ6" s="586"/>
      <c r="BA6" s="586"/>
      <c r="BB6" s="586"/>
      <c r="BC6" s="586"/>
      <c r="BD6" s="586"/>
      <c r="BE6" s="586"/>
      <c r="BF6" s="587"/>
      <c r="BG6" s="588">
        <v>8209768</v>
      </c>
      <c r="BH6" s="589"/>
      <c r="BI6" s="589"/>
      <c r="BJ6" s="589"/>
      <c r="BK6" s="589"/>
      <c r="BL6" s="589"/>
      <c r="BM6" s="589"/>
      <c r="BN6" s="590"/>
      <c r="BO6" s="641">
        <v>92</v>
      </c>
      <c r="BP6" s="641"/>
      <c r="BQ6" s="641"/>
      <c r="BR6" s="641"/>
      <c r="BS6" s="642">
        <v>99481</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264562</v>
      </c>
      <c r="CS6" s="589"/>
      <c r="CT6" s="589"/>
      <c r="CU6" s="589"/>
      <c r="CV6" s="589"/>
      <c r="CW6" s="589"/>
      <c r="CX6" s="589"/>
      <c r="CY6" s="590"/>
      <c r="CZ6" s="641">
        <v>1.1000000000000001</v>
      </c>
      <c r="DA6" s="641"/>
      <c r="DB6" s="641"/>
      <c r="DC6" s="641"/>
      <c r="DD6" s="594" t="s">
        <v>215</v>
      </c>
      <c r="DE6" s="589"/>
      <c r="DF6" s="589"/>
      <c r="DG6" s="589"/>
      <c r="DH6" s="589"/>
      <c r="DI6" s="589"/>
      <c r="DJ6" s="589"/>
      <c r="DK6" s="589"/>
      <c r="DL6" s="589"/>
      <c r="DM6" s="589"/>
      <c r="DN6" s="589"/>
      <c r="DO6" s="589"/>
      <c r="DP6" s="590"/>
      <c r="DQ6" s="594">
        <v>264526</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36354</v>
      </c>
      <c r="S7" s="589"/>
      <c r="T7" s="589"/>
      <c r="U7" s="589"/>
      <c r="V7" s="589"/>
      <c r="W7" s="589"/>
      <c r="X7" s="589"/>
      <c r="Y7" s="590"/>
      <c r="Z7" s="641">
        <v>0.2</v>
      </c>
      <c r="AA7" s="641"/>
      <c r="AB7" s="641"/>
      <c r="AC7" s="641"/>
      <c r="AD7" s="642">
        <v>36354</v>
      </c>
      <c r="AE7" s="642"/>
      <c r="AF7" s="642"/>
      <c r="AG7" s="642"/>
      <c r="AH7" s="642"/>
      <c r="AI7" s="642"/>
      <c r="AJ7" s="642"/>
      <c r="AK7" s="642"/>
      <c r="AL7" s="611">
        <v>0.3</v>
      </c>
      <c r="AM7" s="643"/>
      <c r="AN7" s="643"/>
      <c r="AO7" s="644"/>
      <c r="AP7" s="585" t="s">
        <v>217</v>
      </c>
      <c r="AQ7" s="586"/>
      <c r="AR7" s="586"/>
      <c r="AS7" s="586"/>
      <c r="AT7" s="586"/>
      <c r="AU7" s="586"/>
      <c r="AV7" s="586"/>
      <c r="AW7" s="586"/>
      <c r="AX7" s="586"/>
      <c r="AY7" s="586"/>
      <c r="AZ7" s="586"/>
      <c r="BA7" s="586"/>
      <c r="BB7" s="586"/>
      <c r="BC7" s="586"/>
      <c r="BD7" s="586"/>
      <c r="BE7" s="586"/>
      <c r="BF7" s="587"/>
      <c r="BG7" s="588">
        <v>4170997</v>
      </c>
      <c r="BH7" s="589"/>
      <c r="BI7" s="589"/>
      <c r="BJ7" s="589"/>
      <c r="BK7" s="589"/>
      <c r="BL7" s="589"/>
      <c r="BM7" s="589"/>
      <c r="BN7" s="590"/>
      <c r="BO7" s="641">
        <v>46.7</v>
      </c>
      <c r="BP7" s="641"/>
      <c r="BQ7" s="641"/>
      <c r="BR7" s="641"/>
      <c r="BS7" s="642">
        <v>99481</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2242931</v>
      </c>
      <c r="CS7" s="589"/>
      <c r="CT7" s="589"/>
      <c r="CU7" s="589"/>
      <c r="CV7" s="589"/>
      <c r="CW7" s="589"/>
      <c r="CX7" s="589"/>
      <c r="CY7" s="590"/>
      <c r="CZ7" s="641">
        <v>9.6999999999999993</v>
      </c>
      <c r="DA7" s="641"/>
      <c r="DB7" s="641"/>
      <c r="DC7" s="641"/>
      <c r="DD7" s="594">
        <v>116966</v>
      </c>
      <c r="DE7" s="589"/>
      <c r="DF7" s="589"/>
      <c r="DG7" s="589"/>
      <c r="DH7" s="589"/>
      <c r="DI7" s="589"/>
      <c r="DJ7" s="589"/>
      <c r="DK7" s="589"/>
      <c r="DL7" s="589"/>
      <c r="DM7" s="589"/>
      <c r="DN7" s="589"/>
      <c r="DO7" s="589"/>
      <c r="DP7" s="590"/>
      <c r="DQ7" s="594">
        <v>1936884</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98018</v>
      </c>
      <c r="S8" s="589"/>
      <c r="T8" s="589"/>
      <c r="U8" s="589"/>
      <c r="V8" s="589"/>
      <c r="W8" s="589"/>
      <c r="X8" s="589"/>
      <c r="Y8" s="590"/>
      <c r="Z8" s="641">
        <v>0.4</v>
      </c>
      <c r="AA8" s="641"/>
      <c r="AB8" s="641"/>
      <c r="AC8" s="641"/>
      <c r="AD8" s="642">
        <v>98018</v>
      </c>
      <c r="AE8" s="642"/>
      <c r="AF8" s="642"/>
      <c r="AG8" s="642"/>
      <c r="AH8" s="642"/>
      <c r="AI8" s="642"/>
      <c r="AJ8" s="642"/>
      <c r="AK8" s="642"/>
      <c r="AL8" s="611">
        <v>0.7</v>
      </c>
      <c r="AM8" s="643"/>
      <c r="AN8" s="643"/>
      <c r="AO8" s="644"/>
      <c r="AP8" s="585" t="s">
        <v>220</v>
      </c>
      <c r="AQ8" s="586"/>
      <c r="AR8" s="586"/>
      <c r="AS8" s="586"/>
      <c r="AT8" s="586"/>
      <c r="AU8" s="586"/>
      <c r="AV8" s="586"/>
      <c r="AW8" s="586"/>
      <c r="AX8" s="586"/>
      <c r="AY8" s="586"/>
      <c r="AZ8" s="586"/>
      <c r="BA8" s="586"/>
      <c r="BB8" s="586"/>
      <c r="BC8" s="586"/>
      <c r="BD8" s="586"/>
      <c r="BE8" s="586"/>
      <c r="BF8" s="587"/>
      <c r="BG8" s="588">
        <v>111396</v>
      </c>
      <c r="BH8" s="589"/>
      <c r="BI8" s="589"/>
      <c r="BJ8" s="589"/>
      <c r="BK8" s="589"/>
      <c r="BL8" s="589"/>
      <c r="BM8" s="589"/>
      <c r="BN8" s="590"/>
      <c r="BO8" s="641">
        <v>1.2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10195448</v>
      </c>
      <c r="CS8" s="589"/>
      <c r="CT8" s="589"/>
      <c r="CU8" s="589"/>
      <c r="CV8" s="589"/>
      <c r="CW8" s="589"/>
      <c r="CX8" s="589"/>
      <c r="CY8" s="590"/>
      <c r="CZ8" s="641">
        <v>43.9</v>
      </c>
      <c r="DA8" s="641"/>
      <c r="DB8" s="641"/>
      <c r="DC8" s="641"/>
      <c r="DD8" s="594">
        <v>32143</v>
      </c>
      <c r="DE8" s="589"/>
      <c r="DF8" s="589"/>
      <c r="DG8" s="589"/>
      <c r="DH8" s="589"/>
      <c r="DI8" s="589"/>
      <c r="DJ8" s="589"/>
      <c r="DK8" s="589"/>
      <c r="DL8" s="589"/>
      <c r="DM8" s="589"/>
      <c r="DN8" s="589"/>
      <c r="DO8" s="589"/>
      <c r="DP8" s="590"/>
      <c r="DQ8" s="594">
        <v>4917016</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51600</v>
      </c>
      <c r="S9" s="589"/>
      <c r="T9" s="589"/>
      <c r="U9" s="589"/>
      <c r="V9" s="589"/>
      <c r="W9" s="589"/>
      <c r="X9" s="589"/>
      <c r="Y9" s="590"/>
      <c r="Z9" s="641">
        <v>0.2</v>
      </c>
      <c r="AA9" s="641"/>
      <c r="AB9" s="641"/>
      <c r="AC9" s="641"/>
      <c r="AD9" s="642">
        <v>51600</v>
      </c>
      <c r="AE9" s="642"/>
      <c r="AF9" s="642"/>
      <c r="AG9" s="642"/>
      <c r="AH9" s="642"/>
      <c r="AI9" s="642"/>
      <c r="AJ9" s="642"/>
      <c r="AK9" s="642"/>
      <c r="AL9" s="611">
        <v>0.4</v>
      </c>
      <c r="AM9" s="643"/>
      <c r="AN9" s="643"/>
      <c r="AO9" s="644"/>
      <c r="AP9" s="585" t="s">
        <v>224</v>
      </c>
      <c r="AQ9" s="586"/>
      <c r="AR9" s="586"/>
      <c r="AS9" s="586"/>
      <c r="AT9" s="586"/>
      <c r="AU9" s="586"/>
      <c r="AV9" s="586"/>
      <c r="AW9" s="586"/>
      <c r="AX9" s="586"/>
      <c r="AY9" s="586"/>
      <c r="AZ9" s="586"/>
      <c r="BA9" s="586"/>
      <c r="BB9" s="586"/>
      <c r="BC9" s="586"/>
      <c r="BD9" s="586"/>
      <c r="BE9" s="586"/>
      <c r="BF9" s="587"/>
      <c r="BG9" s="588">
        <v>3319577</v>
      </c>
      <c r="BH9" s="589"/>
      <c r="BI9" s="589"/>
      <c r="BJ9" s="589"/>
      <c r="BK9" s="589"/>
      <c r="BL9" s="589"/>
      <c r="BM9" s="589"/>
      <c r="BN9" s="590"/>
      <c r="BO9" s="641">
        <v>37.200000000000003</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2660351</v>
      </c>
      <c r="CS9" s="589"/>
      <c r="CT9" s="589"/>
      <c r="CU9" s="589"/>
      <c r="CV9" s="589"/>
      <c r="CW9" s="589"/>
      <c r="CX9" s="589"/>
      <c r="CY9" s="590"/>
      <c r="CZ9" s="641">
        <v>11.5</v>
      </c>
      <c r="DA9" s="641"/>
      <c r="DB9" s="641"/>
      <c r="DC9" s="641"/>
      <c r="DD9" s="594">
        <v>332</v>
      </c>
      <c r="DE9" s="589"/>
      <c r="DF9" s="589"/>
      <c r="DG9" s="589"/>
      <c r="DH9" s="589"/>
      <c r="DI9" s="589"/>
      <c r="DJ9" s="589"/>
      <c r="DK9" s="589"/>
      <c r="DL9" s="589"/>
      <c r="DM9" s="589"/>
      <c r="DN9" s="589"/>
      <c r="DO9" s="589"/>
      <c r="DP9" s="590"/>
      <c r="DQ9" s="594">
        <v>2625814</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807731</v>
      </c>
      <c r="S10" s="589"/>
      <c r="T10" s="589"/>
      <c r="U10" s="589"/>
      <c r="V10" s="589"/>
      <c r="W10" s="589"/>
      <c r="X10" s="589"/>
      <c r="Y10" s="590"/>
      <c r="Z10" s="641">
        <v>3.5</v>
      </c>
      <c r="AA10" s="641"/>
      <c r="AB10" s="641"/>
      <c r="AC10" s="641"/>
      <c r="AD10" s="642">
        <v>807731</v>
      </c>
      <c r="AE10" s="642"/>
      <c r="AF10" s="642"/>
      <c r="AG10" s="642"/>
      <c r="AH10" s="642"/>
      <c r="AI10" s="642"/>
      <c r="AJ10" s="642"/>
      <c r="AK10" s="642"/>
      <c r="AL10" s="611">
        <v>5.9</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134389</v>
      </c>
      <c r="BH10" s="589"/>
      <c r="BI10" s="589"/>
      <c r="BJ10" s="589"/>
      <c r="BK10" s="589"/>
      <c r="BL10" s="589"/>
      <c r="BM10" s="589"/>
      <c r="BN10" s="590"/>
      <c r="BO10" s="641">
        <v>1.5</v>
      </c>
      <c r="BP10" s="641"/>
      <c r="BQ10" s="641"/>
      <c r="BR10" s="641"/>
      <c r="BS10" s="594">
        <v>99481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35384</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v>35384</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605635</v>
      </c>
      <c r="BH11" s="589"/>
      <c r="BI11" s="589"/>
      <c r="BJ11" s="589"/>
      <c r="BK11" s="589"/>
      <c r="BL11" s="589"/>
      <c r="BM11" s="589"/>
      <c r="BN11" s="590"/>
      <c r="BO11" s="641">
        <v>6.8</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109194</v>
      </c>
      <c r="CS11" s="589"/>
      <c r="CT11" s="589"/>
      <c r="CU11" s="589"/>
      <c r="CV11" s="589"/>
      <c r="CW11" s="589"/>
      <c r="CX11" s="589"/>
      <c r="CY11" s="590"/>
      <c r="CZ11" s="641">
        <v>0.5</v>
      </c>
      <c r="DA11" s="641"/>
      <c r="DB11" s="641"/>
      <c r="DC11" s="641"/>
      <c r="DD11" s="594">
        <v>9958</v>
      </c>
      <c r="DE11" s="589"/>
      <c r="DF11" s="589"/>
      <c r="DG11" s="589"/>
      <c r="DH11" s="589"/>
      <c r="DI11" s="589"/>
      <c r="DJ11" s="589"/>
      <c r="DK11" s="589"/>
      <c r="DL11" s="589"/>
      <c r="DM11" s="589"/>
      <c r="DN11" s="589"/>
      <c r="DO11" s="589"/>
      <c r="DP11" s="590"/>
      <c r="DQ11" s="594">
        <v>90915</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3593042</v>
      </c>
      <c r="BH12" s="589"/>
      <c r="BI12" s="589"/>
      <c r="BJ12" s="589"/>
      <c r="BK12" s="589"/>
      <c r="BL12" s="589"/>
      <c r="BM12" s="589"/>
      <c r="BN12" s="590"/>
      <c r="BO12" s="641">
        <v>40.299999999999997</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88724</v>
      </c>
      <c r="CS12" s="589"/>
      <c r="CT12" s="589"/>
      <c r="CU12" s="589"/>
      <c r="CV12" s="589"/>
      <c r="CW12" s="589"/>
      <c r="CX12" s="589"/>
      <c r="CY12" s="590"/>
      <c r="CZ12" s="641">
        <v>0.4</v>
      </c>
      <c r="DA12" s="641"/>
      <c r="DB12" s="641"/>
      <c r="DC12" s="641"/>
      <c r="DD12" s="594" t="s">
        <v>221</v>
      </c>
      <c r="DE12" s="589"/>
      <c r="DF12" s="589"/>
      <c r="DG12" s="589"/>
      <c r="DH12" s="589"/>
      <c r="DI12" s="589"/>
      <c r="DJ12" s="589"/>
      <c r="DK12" s="589"/>
      <c r="DL12" s="589"/>
      <c r="DM12" s="589"/>
      <c r="DN12" s="589"/>
      <c r="DO12" s="589"/>
      <c r="DP12" s="590"/>
      <c r="DQ12" s="594">
        <v>51246</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29117</v>
      </c>
      <c r="S13" s="589"/>
      <c r="T13" s="589"/>
      <c r="U13" s="589"/>
      <c r="V13" s="589"/>
      <c r="W13" s="589"/>
      <c r="X13" s="589"/>
      <c r="Y13" s="590"/>
      <c r="Z13" s="641">
        <v>0.1</v>
      </c>
      <c r="AA13" s="641"/>
      <c r="AB13" s="641"/>
      <c r="AC13" s="641"/>
      <c r="AD13" s="642">
        <v>29117</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3567830</v>
      </c>
      <c r="BH13" s="589"/>
      <c r="BI13" s="589"/>
      <c r="BJ13" s="589"/>
      <c r="BK13" s="589"/>
      <c r="BL13" s="589"/>
      <c r="BM13" s="589"/>
      <c r="BN13" s="590"/>
      <c r="BO13" s="641">
        <v>40</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2380632</v>
      </c>
      <c r="CS13" s="589"/>
      <c r="CT13" s="589"/>
      <c r="CU13" s="589"/>
      <c r="CV13" s="589"/>
      <c r="CW13" s="589"/>
      <c r="CX13" s="589"/>
      <c r="CY13" s="590"/>
      <c r="CZ13" s="641">
        <v>10.3</v>
      </c>
      <c r="DA13" s="641"/>
      <c r="DB13" s="641"/>
      <c r="DC13" s="641"/>
      <c r="DD13" s="594">
        <v>340784</v>
      </c>
      <c r="DE13" s="589"/>
      <c r="DF13" s="589"/>
      <c r="DG13" s="589"/>
      <c r="DH13" s="589"/>
      <c r="DI13" s="589"/>
      <c r="DJ13" s="589"/>
      <c r="DK13" s="589"/>
      <c r="DL13" s="589"/>
      <c r="DM13" s="589"/>
      <c r="DN13" s="589"/>
      <c r="DO13" s="589"/>
      <c r="DP13" s="590"/>
      <c r="DQ13" s="594">
        <v>1691376</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78406</v>
      </c>
      <c r="BH14" s="589"/>
      <c r="BI14" s="589"/>
      <c r="BJ14" s="589"/>
      <c r="BK14" s="589"/>
      <c r="BL14" s="589"/>
      <c r="BM14" s="589"/>
      <c r="BN14" s="590"/>
      <c r="BO14" s="641">
        <v>0.9</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804134</v>
      </c>
      <c r="CS14" s="589"/>
      <c r="CT14" s="589"/>
      <c r="CU14" s="589"/>
      <c r="CV14" s="589"/>
      <c r="CW14" s="589"/>
      <c r="CX14" s="589"/>
      <c r="CY14" s="590"/>
      <c r="CZ14" s="641">
        <v>3.5</v>
      </c>
      <c r="DA14" s="641"/>
      <c r="DB14" s="641"/>
      <c r="DC14" s="641"/>
      <c r="DD14" s="594">
        <v>16825</v>
      </c>
      <c r="DE14" s="589"/>
      <c r="DF14" s="589"/>
      <c r="DG14" s="589"/>
      <c r="DH14" s="589"/>
      <c r="DI14" s="589"/>
      <c r="DJ14" s="589"/>
      <c r="DK14" s="589"/>
      <c r="DL14" s="589"/>
      <c r="DM14" s="589"/>
      <c r="DN14" s="589"/>
      <c r="DO14" s="589"/>
      <c r="DP14" s="590"/>
      <c r="DQ14" s="594">
        <v>783429</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47582</v>
      </c>
      <c r="S15" s="589"/>
      <c r="T15" s="589"/>
      <c r="U15" s="589"/>
      <c r="V15" s="589"/>
      <c r="W15" s="589"/>
      <c r="X15" s="589"/>
      <c r="Y15" s="590"/>
      <c r="Z15" s="641">
        <v>0.2</v>
      </c>
      <c r="AA15" s="641"/>
      <c r="AB15" s="641"/>
      <c r="AC15" s="641"/>
      <c r="AD15" s="642">
        <v>47582</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367323</v>
      </c>
      <c r="BH15" s="589"/>
      <c r="BI15" s="589"/>
      <c r="BJ15" s="589"/>
      <c r="BK15" s="589"/>
      <c r="BL15" s="589"/>
      <c r="BM15" s="589"/>
      <c r="BN15" s="590"/>
      <c r="BO15" s="641">
        <v>4.0999999999999996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2348492</v>
      </c>
      <c r="CS15" s="589"/>
      <c r="CT15" s="589"/>
      <c r="CU15" s="589"/>
      <c r="CV15" s="589"/>
      <c r="CW15" s="589"/>
      <c r="CX15" s="589"/>
      <c r="CY15" s="590"/>
      <c r="CZ15" s="641">
        <v>10.1</v>
      </c>
      <c r="DA15" s="641"/>
      <c r="DB15" s="641"/>
      <c r="DC15" s="641"/>
      <c r="DD15" s="594">
        <v>404260</v>
      </c>
      <c r="DE15" s="589"/>
      <c r="DF15" s="589"/>
      <c r="DG15" s="589"/>
      <c r="DH15" s="589"/>
      <c r="DI15" s="589"/>
      <c r="DJ15" s="589"/>
      <c r="DK15" s="589"/>
      <c r="DL15" s="589"/>
      <c r="DM15" s="589"/>
      <c r="DN15" s="589"/>
      <c r="DO15" s="589"/>
      <c r="DP15" s="590"/>
      <c r="DQ15" s="594">
        <v>1914308</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4382421</v>
      </c>
      <c r="S16" s="589"/>
      <c r="T16" s="589"/>
      <c r="U16" s="589"/>
      <c r="V16" s="589"/>
      <c r="W16" s="589"/>
      <c r="X16" s="589"/>
      <c r="Y16" s="590"/>
      <c r="Z16" s="641">
        <v>18.899999999999999</v>
      </c>
      <c r="AA16" s="641"/>
      <c r="AB16" s="641"/>
      <c r="AC16" s="641"/>
      <c r="AD16" s="642">
        <v>4147119</v>
      </c>
      <c r="AE16" s="642"/>
      <c r="AF16" s="642"/>
      <c r="AG16" s="642"/>
      <c r="AH16" s="642"/>
      <c r="AI16" s="642"/>
      <c r="AJ16" s="642"/>
      <c r="AK16" s="642"/>
      <c r="AL16" s="611">
        <v>30.4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1" t="s">
        <v>221</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4147119</v>
      </c>
      <c r="S17" s="589"/>
      <c r="T17" s="589"/>
      <c r="U17" s="589"/>
      <c r="V17" s="589"/>
      <c r="W17" s="589"/>
      <c r="X17" s="589"/>
      <c r="Y17" s="590"/>
      <c r="Z17" s="641">
        <v>17.899999999999999</v>
      </c>
      <c r="AA17" s="641"/>
      <c r="AB17" s="641"/>
      <c r="AC17" s="641"/>
      <c r="AD17" s="642">
        <v>4147119</v>
      </c>
      <c r="AE17" s="642"/>
      <c r="AF17" s="642"/>
      <c r="AG17" s="642"/>
      <c r="AH17" s="642"/>
      <c r="AI17" s="642"/>
      <c r="AJ17" s="642"/>
      <c r="AK17" s="642"/>
      <c r="AL17" s="611">
        <v>30.4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2073256</v>
      </c>
      <c r="CS17" s="589"/>
      <c r="CT17" s="589"/>
      <c r="CU17" s="589"/>
      <c r="CV17" s="589"/>
      <c r="CW17" s="589"/>
      <c r="CX17" s="589"/>
      <c r="CY17" s="590"/>
      <c r="CZ17" s="641">
        <v>8.9</v>
      </c>
      <c r="DA17" s="641"/>
      <c r="DB17" s="641"/>
      <c r="DC17" s="641"/>
      <c r="DD17" s="594" t="s">
        <v>221</v>
      </c>
      <c r="DE17" s="589"/>
      <c r="DF17" s="589"/>
      <c r="DG17" s="589"/>
      <c r="DH17" s="589"/>
      <c r="DI17" s="589"/>
      <c r="DJ17" s="589"/>
      <c r="DK17" s="589"/>
      <c r="DL17" s="589"/>
      <c r="DM17" s="589"/>
      <c r="DN17" s="589"/>
      <c r="DO17" s="589"/>
      <c r="DP17" s="590"/>
      <c r="DQ17" s="594">
        <v>2073256</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235301</v>
      </c>
      <c r="S18" s="589"/>
      <c r="T18" s="589"/>
      <c r="U18" s="589"/>
      <c r="V18" s="589"/>
      <c r="W18" s="589"/>
      <c r="X18" s="589"/>
      <c r="Y18" s="590"/>
      <c r="Z18" s="641">
        <v>1</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713777</v>
      </c>
      <c r="BH19" s="589"/>
      <c r="BI19" s="589"/>
      <c r="BJ19" s="589"/>
      <c r="BK19" s="589"/>
      <c r="BL19" s="589"/>
      <c r="BM19" s="589"/>
      <c r="BN19" s="590"/>
      <c r="BO19" s="641">
        <v>8</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14495118</v>
      </c>
      <c r="S20" s="589"/>
      <c r="T20" s="589"/>
      <c r="U20" s="589"/>
      <c r="V20" s="589"/>
      <c r="W20" s="589"/>
      <c r="X20" s="589"/>
      <c r="Y20" s="590"/>
      <c r="Z20" s="641">
        <v>62.4</v>
      </c>
      <c r="AA20" s="641"/>
      <c r="AB20" s="641"/>
      <c r="AC20" s="641"/>
      <c r="AD20" s="642">
        <v>13546039</v>
      </c>
      <c r="AE20" s="642"/>
      <c r="AF20" s="642"/>
      <c r="AG20" s="642"/>
      <c r="AH20" s="642"/>
      <c r="AI20" s="642"/>
      <c r="AJ20" s="642"/>
      <c r="AK20" s="642"/>
      <c r="AL20" s="611">
        <v>99.2</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713777</v>
      </c>
      <c r="BH20" s="589"/>
      <c r="BI20" s="589"/>
      <c r="BJ20" s="589"/>
      <c r="BK20" s="589"/>
      <c r="BL20" s="589"/>
      <c r="BM20" s="589"/>
      <c r="BN20" s="590"/>
      <c r="BO20" s="641">
        <v>8</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23203108</v>
      </c>
      <c r="CS20" s="589"/>
      <c r="CT20" s="589"/>
      <c r="CU20" s="589"/>
      <c r="CV20" s="589"/>
      <c r="CW20" s="589"/>
      <c r="CX20" s="589"/>
      <c r="CY20" s="590"/>
      <c r="CZ20" s="641">
        <v>100</v>
      </c>
      <c r="DA20" s="641"/>
      <c r="DB20" s="641"/>
      <c r="DC20" s="641"/>
      <c r="DD20" s="594">
        <v>921268</v>
      </c>
      <c r="DE20" s="589"/>
      <c r="DF20" s="589"/>
      <c r="DG20" s="589"/>
      <c r="DH20" s="589"/>
      <c r="DI20" s="589"/>
      <c r="DJ20" s="589"/>
      <c r="DK20" s="589"/>
      <c r="DL20" s="589"/>
      <c r="DM20" s="589"/>
      <c r="DN20" s="589"/>
      <c r="DO20" s="589"/>
      <c r="DP20" s="590"/>
      <c r="DQ20" s="594">
        <v>16384154</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11442</v>
      </c>
      <c r="S21" s="589"/>
      <c r="T21" s="589"/>
      <c r="U21" s="589"/>
      <c r="V21" s="589"/>
      <c r="W21" s="589"/>
      <c r="X21" s="589"/>
      <c r="Y21" s="590"/>
      <c r="Z21" s="641">
        <v>0</v>
      </c>
      <c r="AA21" s="641"/>
      <c r="AB21" s="641"/>
      <c r="AC21" s="641"/>
      <c r="AD21" s="642">
        <v>11442</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262268</v>
      </c>
      <c r="S22" s="589"/>
      <c r="T22" s="589"/>
      <c r="U22" s="589"/>
      <c r="V22" s="589"/>
      <c r="W22" s="589"/>
      <c r="X22" s="589"/>
      <c r="Y22" s="590"/>
      <c r="Z22" s="641">
        <v>1.1000000000000001</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379762</v>
      </c>
      <c r="S23" s="589"/>
      <c r="T23" s="589"/>
      <c r="U23" s="589"/>
      <c r="V23" s="589"/>
      <c r="W23" s="589"/>
      <c r="X23" s="589"/>
      <c r="Y23" s="590"/>
      <c r="Z23" s="641">
        <v>1.6</v>
      </c>
      <c r="AA23" s="641"/>
      <c r="AB23" s="641"/>
      <c r="AC23" s="641"/>
      <c r="AD23" s="642">
        <v>88772</v>
      </c>
      <c r="AE23" s="642"/>
      <c r="AF23" s="642"/>
      <c r="AG23" s="642"/>
      <c r="AH23" s="642"/>
      <c r="AI23" s="642"/>
      <c r="AJ23" s="642"/>
      <c r="AK23" s="642"/>
      <c r="AL23" s="611">
        <v>0.7</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713777</v>
      </c>
      <c r="BH23" s="589"/>
      <c r="BI23" s="589"/>
      <c r="BJ23" s="589"/>
      <c r="BK23" s="589"/>
      <c r="BL23" s="589"/>
      <c r="BM23" s="589"/>
      <c r="BN23" s="590"/>
      <c r="BO23" s="641">
        <v>8</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36142</v>
      </c>
      <c r="S24" s="589"/>
      <c r="T24" s="589"/>
      <c r="U24" s="589"/>
      <c r="V24" s="589"/>
      <c r="W24" s="589"/>
      <c r="X24" s="589"/>
      <c r="Y24" s="590"/>
      <c r="Z24" s="641">
        <v>0.2</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12497062</v>
      </c>
      <c r="CS24" s="639"/>
      <c r="CT24" s="639"/>
      <c r="CU24" s="639"/>
      <c r="CV24" s="639"/>
      <c r="CW24" s="639"/>
      <c r="CX24" s="639"/>
      <c r="CY24" s="686"/>
      <c r="CZ24" s="690">
        <v>53.9</v>
      </c>
      <c r="DA24" s="691"/>
      <c r="DB24" s="691"/>
      <c r="DC24" s="692"/>
      <c r="DD24" s="685">
        <v>7641758</v>
      </c>
      <c r="DE24" s="639"/>
      <c r="DF24" s="639"/>
      <c r="DG24" s="639"/>
      <c r="DH24" s="639"/>
      <c r="DI24" s="639"/>
      <c r="DJ24" s="639"/>
      <c r="DK24" s="686"/>
      <c r="DL24" s="685">
        <v>7599823</v>
      </c>
      <c r="DM24" s="639"/>
      <c r="DN24" s="639"/>
      <c r="DO24" s="639"/>
      <c r="DP24" s="639"/>
      <c r="DQ24" s="639"/>
      <c r="DR24" s="639"/>
      <c r="DS24" s="639"/>
      <c r="DT24" s="639"/>
      <c r="DU24" s="639"/>
      <c r="DV24" s="686"/>
      <c r="DW24" s="687">
        <v>50.8</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3851300</v>
      </c>
      <c r="S25" s="589"/>
      <c r="T25" s="589"/>
      <c r="U25" s="589"/>
      <c r="V25" s="589"/>
      <c r="W25" s="589"/>
      <c r="X25" s="589"/>
      <c r="Y25" s="590"/>
      <c r="Z25" s="641">
        <v>16.600000000000001</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3904831</v>
      </c>
      <c r="CS25" s="607"/>
      <c r="CT25" s="607"/>
      <c r="CU25" s="607"/>
      <c r="CV25" s="607"/>
      <c r="CW25" s="607"/>
      <c r="CX25" s="607"/>
      <c r="CY25" s="608"/>
      <c r="CZ25" s="591">
        <v>16.8</v>
      </c>
      <c r="DA25" s="609"/>
      <c r="DB25" s="609"/>
      <c r="DC25" s="610"/>
      <c r="DD25" s="594">
        <v>3561558</v>
      </c>
      <c r="DE25" s="607"/>
      <c r="DF25" s="607"/>
      <c r="DG25" s="607"/>
      <c r="DH25" s="607"/>
      <c r="DI25" s="607"/>
      <c r="DJ25" s="607"/>
      <c r="DK25" s="608"/>
      <c r="DL25" s="594">
        <v>3543142</v>
      </c>
      <c r="DM25" s="607"/>
      <c r="DN25" s="607"/>
      <c r="DO25" s="607"/>
      <c r="DP25" s="607"/>
      <c r="DQ25" s="607"/>
      <c r="DR25" s="607"/>
      <c r="DS25" s="607"/>
      <c r="DT25" s="607"/>
      <c r="DU25" s="607"/>
      <c r="DV25" s="608"/>
      <c r="DW25" s="611">
        <v>23.7</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2414349</v>
      </c>
      <c r="CS26" s="589"/>
      <c r="CT26" s="589"/>
      <c r="CU26" s="589"/>
      <c r="CV26" s="589"/>
      <c r="CW26" s="589"/>
      <c r="CX26" s="589"/>
      <c r="CY26" s="590"/>
      <c r="CZ26" s="591">
        <v>10.4</v>
      </c>
      <c r="DA26" s="609"/>
      <c r="DB26" s="609"/>
      <c r="DC26" s="610"/>
      <c r="DD26" s="594">
        <v>2145913</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1484174</v>
      </c>
      <c r="S27" s="589"/>
      <c r="T27" s="589"/>
      <c r="U27" s="589"/>
      <c r="V27" s="589"/>
      <c r="W27" s="589"/>
      <c r="X27" s="589"/>
      <c r="Y27" s="590"/>
      <c r="Z27" s="641">
        <v>6.4</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8923545</v>
      </c>
      <c r="BH27" s="589"/>
      <c r="BI27" s="589"/>
      <c r="BJ27" s="589"/>
      <c r="BK27" s="589"/>
      <c r="BL27" s="589"/>
      <c r="BM27" s="589"/>
      <c r="BN27" s="590"/>
      <c r="BO27" s="641">
        <v>100</v>
      </c>
      <c r="BP27" s="641"/>
      <c r="BQ27" s="641"/>
      <c r="BR27" s="641"/>
      <c r="BS27" s="594">
        <v>99481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6518975</v>
      </c>
      <c r="CS27" s="607"/>
      <c r="CT27" s="607"/>
      <c r="CU27" s="607"/>
      <c r="CV27" s="607"/>
      <c r="CW27" s="607"/>
      <c r="CX27" s="607"/>
      <c r="CY27" s="608"/>
      <c r="CZ27" s="591">
        <v>28.1</v>
      </c>
      <c r="DA27" s="609"/>
      <c r="DB27" s="609"/>
      <c r="DC27" s="610"/>
      <c r="DD27" s="594">
        <v>2006944</v>
      </c>
      <c r="DE27" s="607"/>
      <c r="DF27" s="607"/>
      <c r="DG27" s="607"/>
      <c r="DH27" s="607"/>
      <c r="DI27" s="607"/>
      <c r="DJ27" s="607"/>
      <c r="DK27" s="608"/>
      <c r="DL27" s="594">
        <v>1984331</v>
      </c>
      <c r="DM27" s="607"/>
      <c r="DN27" s="607"/>
      <c r="DO27" s="607"/>
      <c r="DP27" s="607"/>
      <c r="DQ27" s="607"/>
      <c r="DR27" s="607"/>
      <c r="DS27" s="607"/>
      <c r="DT27" s="607"/>
      <c r="DU27" s="607"/>
      <c r="DV27" s="608"/>
      <c r="DW27" s="611">
        <v>13.3</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30973</v>
      </c>
      <c r="S28" s="589"/>
      <c r="T28" s="589"/>
      <c r="U28" s="589"/>
      <c r="V28" s="589"/>
      <c r="W28" s="589"/>
      <c r="X28" s="589"/>
      <c r="Y28" s="590"/>
      <c r="Z28" s="641">
        <v>0.1</v>
      </c>
      <c r="AA28" s="641"/>
      <c r="AB28" s="641"/>
      <c r="AC28" s="641"/>
      <c r="AD28" s="642">
        <v>3902</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2073256</v>
      </c>
      <c r="CS28" s="589"/>
      <c r="CT28" s="589"/>
      <c r="CU28" s="589"/>
      <c r="CV28" s="589"/>
      <c r="CW28" s="589"/>
      <c r="CX28" s="589"/>
      <c r="CY28" s="590"/>
      <c r="CZ28" s="591">
        <v>8.9</v>
      </c>
      <c r="DA28" s="609"/>
      <c r="DB28" s="609"/>
      <c r="DC28" s="610"/>
      <c r="DD28" s="594">
        <v>2073256</v>
      </c>
      <c r="DE28" s="589"/>
      <c r="DF28" s="589"/>
      <c r="DG28" s="589"/>
      <c r="DH28" s="589"/>
      <c r="DI28" s="589"/>
      <c r="DJ28" s="589"/>
      <c r="DK28" s="590"/>
      <c r="DL28" s="594">
        <v>2072350</v>
      </c>
      <c r="DM28" s="589"/>
      <c r="DN28" s="589"/>
      <c r="DO28" s="589"/>
      <c r="DP28" s="589"/>
      <c r="DQ28" s="589"/>
      <c r="DR28" s="589"/>
      <c r="DS28" s="589"/>
      <c r="DT28" s="589"/>
      <c r="DU28" s="589"/>
      <c r="DV28" s="590"/>
      <c r="DW28" s="611">
        <v>13.9</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14097</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2066898</v>
      </c>
      <c r="CS29" s="607"/>
      <c r="CT29" s="607"/>
      <c r="CU29" s="607"/>
      <c r="CV29" s="607"/>
      <c r="CW29" s="607"/>
      <c r="CX29" s="607"/>
      <c r="CY29" s="608"/>
      <c r="CZ29" s="591">
        <v>8.9</v>
      </c>
      <c r="DA29" s="609"/>
      <c r="DB29" s="609"/>
      <c r="DC29" s="610"/>
      <c r="DD29" s="594">
        <v>2066898</v>
      </c>
      <c r="DE29" s="607"/>
      <c r="DF29" s="607"/>
      <c r="DG29" s="607"/>
      <c r="DH29" s="607"/>
      <c r="DI29" s="607"/>
      <c r="DJ29" s="607"/>
      <c r="DK29" s="608"/>
      <c r="DL29" s="594">
        <v>2065992</v>
      </c>
      <c r="DM29" s="607"/>
      <c r="DN29" s="607"/>
      <c r="DO29" s="607"/>
      <c r="DP29" s="607"/>
      <c r="DQ29" s="607"/>
      <c r="DR29" s="607"/>
      <c r="DS29" s="607"/>
      <c r="DT29" s="607"/>
      <c r="DU29" s="607"/>
      <c r="DV29" s="608"/>
      <c r="DW29" s="611">
        <v>13.8</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303860</v>
      </c>
      <c r="S30" s="589"/>
      <c r="T30" s="589"/>
      <c r="U30" s="589"/>
      <c r="V30" s="589"/>
      <c r="W30" s="589"/>
      <c r="X30" s="589"/>
      <c r="Y30" s="590"/>
      <c r="Z30" s="641">
        <v>1.3</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98.2</v>
      </c>
      <c r="BH30" s="655"/>
      <c r="BI30" s="655"/>
      <c r="BJ30" s="655"/>
      <c r="BK30" s="655"/>
      <c r="BL30" s="655"/>
      <c r="BM30" s="656">
        <v>94.8</v>
      </c>
      <c r="BN30" s="655"/>
      <c r="BO30" s="655"/>
      <c r="BP30" s="655"/>
      <c r="BQ30" s="657"/>
      <c r="BR30" s="654">
        <v>97.8</v>
      </c>
      <c r="BS30" s="655"/>
      <c r="BT30" s="655"/>
      <c r="BU30" s="655"/>
      <c r="BV30" s="655"/>
      <c r="BW30" s="655"/>
      <c r="BX30" s="656">
        <v>94.4</v>
      </c>
      <c r="BY30" s="655"/>
      <c r="BZ30" s="655"/>
      <c r="CA30" s="655"/>
      <c r="CB30" s="657"/>
      <c r="CD30" s="660"/>
      <c r="CE30" s="661"/>
      <c r="CF30" s="625" t="s">
        <v>293</v>
      </c>
      <c r="CG30" s="622"/>
      <c r="CH30" s="622"/>
      <c r="CI30" s="622"/>
      <c r="CJ30" s="622"/>
      <c r="CK30" s="622"/>
      <c r="CL30" s="622"/>
      <c r="CM30" s="622"/>
      <c r="CN30" s="622"/>
      <c r="CO30" s="622"/>
      <c r="CP30" s="622"/>
      <c r="CQ30" s="623"/>
      <c r="CR30" s="588">
        <v>1805681</v>
      </c>
      <c r="CS30" s="589"/>
      <c r="CT30" s="589"/>
      <c r="CU30" s="589"/>
      <c r="CV30" s="589"/>
      <c r="CW30" s="589"/>
      <c r="CX30" s="589"/>
      <c r="CY30" s="590"/>
      <c r="CZ30" s="591">
        <v>7.8</v>
      </c>
      <c r="DA30" s="609"/>
      <c r="DB30" s="609"/>
      <c r="DC30" s="610"/>
      <c r="DD30" s="594">
        <v>1805681</v>
      </c>
      <c r="DE30" s="589"/>
      <c r="DF30" s="589"/>
      <c r="DG30" s="589"/>
      <c r="DH30" s="589"/>
      <c r="DI30" s="589"/>
      <c r="DJ30" s="589"/>
      <c r="DK30" s="590"/>
      <c r="DL30" s="594">
        <v>1804775</v>
      </c>
      <c r="DM30" s="589"/>
      <c r="DN30" s="589"/>
      <c r="DO30" s="589"/>
      <c r="DP30" s="589"/>
      <c r="DQ30" s="589"/>
      <c r="DR30" s="589"/>
      <c r="DS30" s="589"/>
      <c r="DT30" s="589"/>
      <c r="DU30" s="589"/>
      <c r="DV30" s="590"/>
      <c r="DW30" s="611">
        <v>12.1</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56110</v>
      </c>
      <c r="S31" s="589"/>
      <c r="T31" s="589"/>
      <c r="U31" s="589"/>
      <c r="V31" s="589"/>
      <c r="W31" s="589"/>
      <c r="X31" s="589"/>
      <c r="Y31" s="590"/>
      <c r="Z31" s="641">
        <v>0.2</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98.4</v>
      </c>
      <c r="BH31" s="607"/>
      <c r="BI31" s="607"/>
      <c r="BJ31" s="607"/>
      <c r="BK31" s="607"/>
      <c r="BL31" s="607"/>
      <c r="BM31" s="643">
        <v>94.6</v>
      </c>
      <c r="BN31" s="653"/>
      <c r="BO31" s="653"/>
      <c r="BP31" s="653"/>
      <c r="BQ31" s="617"/>
      <c r="BR31" s="652">
        <v>97.6</v>
      </c>
      <c r="BS31" s="607"/>
      <c r="BT31" s="607"/>
      <c r="BU31" s="607"/>
      <c r="BV31" s="607"/>
      <c r="BW31" s="607"/>
      <c r="BX31" s="643">
        <v>94.2</v>
      </c>
      <c r="BY31" s="653"/>
      <c r="BZ31" s="653"/>
      <c r="CA31" s="653"/>
      <c r="CB31" s="617"/>
      <c r="CD31" s="660"/>
      <c r="CE31" s="661"/>
      <c r="CF31" s="625" t="s">
        <v>297</v>
      </c>
      <c r="CG31" s="622"/>
      <c r="CH31" s="622"/>
      <c r="CI31" s="622"/>
      <c r="CJ31" s="622"/>
      <c r="CK31" s="622"/>
      <c r="CL31" s="622"/>
      <c r="CM31" s="622"/>
      <c r="CN31" s="622"/>
      <c r="CO31" s="622"/>
      <c r="CP31" s="622"/>
      <c r="CQ31" s="623"/>
      <c r="CR31" s="588">
        <v>261217</v>
      </c>
      <c r="CS31" s="607"/>
      <c r="CT31" s="607"/>
      <c r="CU31" s="607"/>
      <c r="CV31" s="607"/>
      <c r="CW31" s="607"/>
      <c r="CX31" s="607"/>
      <c r="CY31" s="608"/>
      <c r="CZ31" s="591">
        <v>1.1000000000000001</v>
      </c>
      <c r="DA31" s="609"/>
      <c r="DB31" s="609"/>
      <c r="DC31" s="610"/>
      <c r="DD31" s="594">
        <v>261217</v>
      </c>
      <c r="DE31" s="607"/>
      <c r="DF31" s="607"/>
      <c r="DG31" s="607"/>
      <c r="DH31" s="607"/>
      <c r="DI31" s="607"/>
      <c r="DJ31" s="607"/>
      <c r="DK31" s="608"/>
      <c r="DL31" s="594">
        <v>261217</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702131</v>
      </c>
      <c r="S32" s="589"/>
      <c r="T32" s="589"/>
      <c r="U32" s="589"/>
      <c r="V32" s="589"/>
      <c r="W32" s="589"/>
      <c r="X32" s="589"/>
      <c r="Y32" s="590"/>
      <c r="Z32" s="641">
        <v>3</v>
      </c>
      <c r="AA32" s="641"/>
      <c r="AB32" s="641"/>
      <c r="AC32" s="641"/>
      <c r="AD32" s="642">
        <v>738</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v>
      </c>
      <c r="BH32" s="573"/>
      <c r="BI32" s="573"/>
      <c r="BJ32" s="573"/>
      <c r="BK32" s="573"/>
      <c r="BL32" s="573"/>
      <c r="BM32" s="636">
        <v>94.6</v>
      </c>
      <c r="BN32" s="573"/>
      <c r="BO32" s="573"/>
      <c r="BP32" s="573"/>
      <c r="BQ32" s="630"/>
      <c r="BR32" s="651">
        <v>97.8</v>
      </c>
      <c r="BS32" s="573"/>
      <c r="BT32" s="573"/>
      <c r="BU32" s="573"/>
      <c r="BV32" s="573"/>
      <c r="BW32" s="573"/>
      <c r="BX32" s="636">
        <v>94.1</v>
      </c>
      <c r="BY32" s="573"/>
      <c r="BZ32" s="573"/>
      <c r="CA32" s="573"/>
      <c r="CB32" s="630"/>
      <c r="CD32" s="662"/>
      <c r="CE32" s="663"/>
      <c r="CF32" s="625" t="s">
        <v>300</v>
      </c>
      <c r="CG32" s="622"/>
      <c r="CH32" s="622"/>
      <c r="CI32" s="622"/>
      <c r="CJ32" s="622"/>
      <c r="CK32" s="622"/>
      <c r="CL32" s="622"/>
      <c r="CM32" s="622"/>
      <c r="CN32" s="622"/>
      <c r="CO32" s="622"/>
      <c r="CP32" s="622"/>
      <c r="CQ32" s="623"/>
      <c r="CR32" s="588">
        <v>6358</v>
      </c>
      <c r="CS32" s="589"/>
      <c r="CT32" s="589"/>
      <c r="CU32" s="589"/>
      <c r="CV32" s="589"/>
      <c r="CW32" s="589"/>
      <c r="CX32" s="589"/>
      <c r="CY32" s="590"/>
      <c r="CZ32" s="591">
        <v>0</v>
      </c>
      <c r="DA32" s="609"/>
      <c r="DB32" s="609"/>
      <c r="DC32" s="610"/>
      <c r="DD32" s="594">
        <v>6358</v>
      </c>
      <c r="DE32" s="589"/>
      <c r="DF32" s="589"/>
      <c r="DG32" s="589"/>
      <c r="DH32" s="589"/>
      <c r="DI32" s="589"/>
      <c r="DJ32" s="589"/>
      <c r="DK32" s="590"/>
      <c r="DL32" s="594">
        <v>6358</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1601285</v>
      </c>
      <c r="S33" s="589"/>
      <c r="T33" s="589"/>
      <c r="U33" s="589"/>
      <c r="V33" s="589"/>
      <c r="W33" s="589"/>
      <c r="X33" s="589"/>
      <c r="Y33" s="590"/>
      <c r="Z33" s="641">
        <v>6.9</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9784778</v>
      </c>
      <c r="CS33" s="607"/>
      <c r="CT33" s="607"/>
      <c r="CU33" s="607"/>
      <c r="CV33" s="607"/>
      <c r="CW33" s="607"/>
      <c r="CX33" s="607"/>
      <c r="CY33" s="608"/>
      <c r="CZ33" s="591">
        <v>42.2</v>
      </c>
      <c r="DA33" s="609"/>
      <c r="DB33" s="609"/>
      <c r="DC33" s="610"/>
      <c r="DD33" s="594">
        <v>8362305</v>
      </c>
      <c r="DE33" s="607"/>
      <c r="DF33" s="607"/>
      <c r="DG33" s="607"/>
      <c r="DH33" s="607"/>
      <c r="DI33" s="607"/>
      <c r="DJ33" s="607"/>
      <c r="DK33" s="608"/>
      <c r="DL33" s="594">
        <v>6856360</v>
      </c>
      <c r="DM33" s="607"/>
      <c r="DN33" s="607"/>
      <c r="DO33" s="607"/>
      <c r="DP33" s="607"/>
      <c r="DQ33" s="607"/>
      <c r="DR33" s="607"/>
      <c r="DS33" s="607"/>
      <c r="DT33" s="607"/>
      <c r="DU33" s="607"/>
      <c r="DV33" s="608"/>
      <c r="DW33" s="611">
        <v>45.9</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2418253</v>
      </c>
      <c r="CS34" s="589"/>
      <c r="CT34" s="589"/>
      <c r="CU34" s="589"/>
      <c r="CV34" s="589"/>
      <c r="CW34" s="589"/>
      <c r="CX34" s="589"/>
      <c r="CY34" s="590"/>
      <c r="CZ34" s="591">
        <v>10.4</v>
      </c>
      <c r="DA34" s="609"/>
      <c r="DB34" s="609"/>
      <c r="DC34" s="610"/>
      <c r="DD34" s="594">
        <v>1980503</v>
      </c>
      <c r="DE34" s="589"/>
      <c r="DF34" s="589"/>
      <c r="DG34" s="589"/>
      <c r="DH34" s="589"/>
      <c r="DI34" s="589"/>
      <c r="DJ34" s="589"/>
      <c r="DK34" s="590"/>
      <c r="DL34" s="594">
        <v>1864838</v>
      </c>
      <c r="DM34" s="589"/>
      <c r="DN34" s="589"/>
      <c r="DO34" s="589"/>
      <c r="DP34" s="589"/>
      <c r="DQ34" s="589"/>
      <c r="DR34" s="589"/>
      <c r="DS34" s="589"/>
      <c r="DT34" s="589"/>
      <c r="DU34" s="589"/>
      <c r="DV34" s="590"/>
      <c r="DW34" s="611">
        <v>12.5</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1302985</v>
      </c>
      <c r="S35" s="589"/>
      <c r="T35" s="589"/>
      <c r="U35" s="589"/>
      <c r="V35" s="589"/>
      <c r="W35" s="589"/>
      <c r="X35" s="589"/>
      <c r="Y35" s="590"/>
      <c r="Z35" s="641">
        <v>5.6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4418605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-1035845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87877</v>
      </c>
      <c r="CS35" s="607"/>
      <c r="CT35" s="607"/>
      <c r="CU35" s="607"/>
      <c r="CV35" s="607"/>
      <c r="CW35" s="607"/>
      <c r="CX35" s="607"/>
      <c r="CY35" s="608"/>
      <c r="CZ35" s="591">
        <v>0.4</v>
      </c>
      <c r="DA35" s="609"/>
      <c r="DB35" s="609"/>
      <c r="DC35" s="610"/>
      <c r="DD35" s="594">
        <v>86214</v>
      </c>
      <c r="DE35" s="607"/>
      <c r="DF35" s="607"/>
      <c r="DG35" s="607"/>
      <c r="DH35" s="607"/>
      <c r="DI35" s="607"/>
      <c r="DJ35" s="607"/>
      <c r="DK35" s="608"/>
      <c r="DL35" s="594">
        <v>86214</v>
      </c>
      <c r="DM35" s="607"/>
      <c r="DN35" s="607"/>
      <c r="DO35" s="607"/>
      <c r="DP35" s="607"/>
      <c r="DQ35" s="607"/>
      <c r="DR35" s="607"/>
      <c r="DS35" s="607"/>
      <c r="DT35" s="607"/>
      <c r="DU35" s="607"/>
      <c r="DV35" s="608"/>
      <c r="DW35" s="611">
        <v>0.6</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23228662</v>
      </c>
      <c r="S36" s="629"/>
      <c r="T36" s="629"/>
      <c r="U36" s="629"/>
      <c r="V36" s="629"/>
      <c r="W36" s="629"/>
      <c r="X36" s="629"/>
      <c r="Y36" s="632"/>
      <c r="Z36" s="633">
        <v>100</v>
      </c>
      <c r="AA36" s="633"/>
      <c r="AB36" s="633"/>
      <c r="AC36" s="633"/>
      <c r="AD36" s="634">
        <v>13650893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1076547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-1156093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4405886</v>
      </c>
      <c r="CS36" s="589"/>
      <c r="CT36" s="589"/>
      <c r="CU36" s="589"/>
      <c r="CV36" s="589"/>
      <c r="CW36" s="589"/>
      <c r="CX36" s="589"/>
      <c r="CY36" s="590"/>
      <c r="CZ36" s="591">
        <v>19</v>
      </c>
      <c r="DA36" s="609"/>
      <c r="DB36" s="609"/>
      <c r="DC36" s="610"/>
      <c r="DD36" s="594">
        <v>4301974</v>
      </c>
      <c r="DE36" s="589"/>
      <c r="DF36" s="589"/>
      <c r="DG36" s="589"/>
      <c r="DH36" s="589"/>
      <c r="DI36" s="589"/>
      <c r="DJ36" s="589"/>
      <c r="DK36" s="590"/>
      <c r="DL36" s="594">
        <v>3183052</v>
      </c>
      <c r="DM36" s="589"/>
      <c r="DN36" s="589"/>
      <c r="DO36" s="589"/>
      <c r="DP36" s="589"/>
      <c r="DQ36" s="589"/>
      <c r="DR36" s="589"/>
      <c r="DS36" s="589"/>
      <c r="DT36" s="589"/>
      <c r="DU36" s="589"/>
      <c r="DV36" s="590"/>
      <c r="DW36" s="611">
        <v>21.3</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936693</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11298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1727947</v>
      </c>
      <c r="CS37" s="607"/>
      <c r="CT37" s="607"/>
      <c r="CU37" s="607"/>
      <c r="CV37" s="607"/>
      <c r="CW37" s="607"/>
      <c r="CX37" s="607"/>
      <c r="CY37" s="608"/>
      <c r="CZ37" s="591">
        <v>7.4</v>
      </c>
      <c r="DA37" s="609"/>
      <c r="DB37" s="609"/>
      <c r="DC37" s="610"/>
      <c r="DD37" s="594">
        <v>1727189</v>
      </c>
      <c r="DE37" s="607"/>
      <c r="DF37" s="607"/>
      <c r="DG37" s="607"/>
      <c r="DH37" s="607"/>
      <c r="DI37" s="607"/>
      <c r="DJ37" s="607"/>
      <c r="DK37" s="608"/>
      <c r="DL37" s="594">
        <v>1689459</v>
      </c>
      <c r="DM37" s="607"/>
      <c r="DN37" s="607"/>
      <c r="DO37" s="607"/>
      <c r="DP37" s="607"/>
      <c r="DQ37" s="607"/>
      <c r="DR37" s="607"/>
      <c r="DS37" s="607"/>
      <c r="DT37" s="607"/>
      <c r="DU37" s="607"/>
      <c r="DV37" s="608"/>
      <c r="DW37" s="611">
        <v>11.3</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4496</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19709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2400869</v>
      </c>
      <c r="CS38" s="589"/>
      <c r="CT38" s="589"/>
      <c r="CU38" s="589"/>
      <c r="CV38" s="589"/>
      <c r="CW38" s="589"/>
      <c r="CX38" s="589"/>
      <c r="CY38" s="590"/>
      <c r="CZ38" s="591">
        <v>10.3</v>
      </c>
      <c r="DA38" s="609"/>
      <c r="DB38" s="609"/>
      <c r="DC38" s="610"/>
      <c r="DD38" s="594">
        <v>1993614</v>
      </c>
      <c r="DE38" s="589"/>
      <c r="DF38" s="589"/>
      <c r="DG38" s="589"/>
      <c r="DH38" s="589"/>
      <c r="DI38" s="589"/>
      <c r="DJ38" s="589"/>
      <c r="DK38" s="590"/>
      <c r="DL38" s="594">
        <v>1722256</v>
      </c>
      <c r="DM38" s="589"/>
      <c r="DN38" s="589"/>
      <c r="DO38" s="589"/>
      <c r="DP38" s="589"/>
      <c r="DQ38" s="589"/>
      <c r="DR38" s="589"/>
      <c r="DS38" s="589"/>
      <c r="DT38" s="589"/>
      <c r="DU38" s="589"/>
      <c r="DV38" s="590"/>
      <c r="DW38" s="611">
        <v>11.5</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23378</v>
      </c>
      <c r="CS39" s="607"/>
      <c r="CT39" s="607"/>
      <c r="CU39" s="607"/>
      <c r="CV39" s="607"/>
      <c r="CW39" s="607"/>
      <c r="CX39" s="607"/>
      <c r="CY39" s="608"/>
      <c r="CZ39" s="591">
        <v>0.1</v>
      </c>
      <c r="DA39" s="609"/>
      <c r="DB39" s="609"/>
      <c r="DC39" s="610"/>
      <c r="DD39" s="594" t="s">
        <v>221</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825513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448515</v>
      </c>
      <c r="CS40" s="589"/>
      <c r="CT40" s="589"/>
      <c r="CU40" s="589"/>
      <c r="CV40" s="589"/>
      <c r="CW40" s="589"/>
      <c r="CX40" s="589"/>
      <c r="CY40" s="590"/>
      <c r="CZ40" s="591">
        <v>1.9</v>
      </c>
      <c r="DA40" s="609"/>
      <c r="DB40" s="609"/>
      <c r="DC40" s="610"/>
      <c r="DD40" s="594" t="s">
        <v>221</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1575356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316</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921268</v>
      </c>
      <c r="CS42" s="589"/>
      <c r="CT42" s="589"/>
      <c r="CU42" s="589"/>
      <c r="CV42" s="589"/>
      <c r="CW42" s="589"/>
      <c r="CX42" s="589"/>
      <c r="CY42" s="590"/>
      <c r="CZ42" s="591">
        <v>4</v>
      </c>
      <c r="DA42" s="592"/>
      <c r="DB42" s="592"/>
      <c r="DC42" s="593"/>
      <c r="DD42" s="594">
        <v>380091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22542</v>
      </c>
      <c r="CS43" s="607"/>
      <c r="CT43" s="607"/>
      <c r="CU43" s="607"/>
      <c r="CV43" s="607"/>
      <c r="CW43" s="607"/>
      <c r="CX43" s="607"/>
      <c r="CY43" s="608"/>
      <c r="CZ43" s="591">
        <v>0.1</v>
      </c>
      <c r="DA43" s="609"/>
      <c r="DB43" s="609"/>
      <c r="DC43" s="610"/>
      <c r="DD43" s="594">
        <v>22542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921268</v>
      </c>
      <c r="CS44" s="589"/>
      <c r="CT44" s="589"/>
      <c r="CU44" s="589"/>
      <c r="CV44" s="589"/>
      <c r="CW44" s="589"/>
      <c r="CX44" s="589"/>
      <c r="CY44" s="590"/>
      <c r="CZ44" s="591">
        <v>4</v>
      </c>
      <c r="DA44" s="592"/>
      <c r="DB44" s="592"/>
      <c r="DC44" s="593"/>
      <c r="DD44" s="594">
        <v>380091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243008</v>
      </c>
      <c r="CS45" s="607"/>
      <c r="CT45" s="607"/>
      <c r="CU45" s="607"/>
      <c r="CV45" s="607"/>
      <c r="CW45" s="607"/>
      <c r="CX45" s="607"/>
      <c r="CY45" s="608"/>
      <c r="CZ45" s="591">
        <v>1</v>
      </c>
      <c r="DA45" s="609"/>
      <c r="DB45" s="609"/>
      <c r="DC45" s="610"/>
      <c r="DD45" s="594">
        <v>13959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661837</v>
      </c>
      <c r="CS46" s="589"/>
      <c r="CT46" s="589"/>
      <c r="CU46" s="589"/>
      <c r="CV46" s="589"/>
      <c r="CW46" s="589"/>
      <c r="CX46" s="589"/>
      <c r="CY46" s="590"/>
      <c r="CZ46" s="591">
        <v>2.9</v>
      </c>
      <c r="DA46" s="592"/>
      <c r="DB46" s="592"/>
      <c r="DC46" s="593"/>
      <c r="DD46" s="594">
        <v>364409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t="s">
        <v>221</v>
      </c>
      <c r="CS47" s="607"/>
      <c r="CT47" s="607"/>
      <c r="CU47" s="607"/>
      <c r="CV47" s="607"/>
      <c r="CW47" s="607"/>
      <c r="CX47" s="607"/>
      <c r="CY47" s="608"/>
      <c r="CZ47" s="591" t="s">
        <v>221</v>
      </c>
      <c r="DA47" s="609"/>
      <c r="DB47" s="609"/>
      <c r="DC47" s="610"/>
      <c r="DD47" s="594" t="s">
        <v>221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23203108</v>
      </c>
      <c r="CS49" s="573"/>
      <c r="CT49" s="573"/>
      <c r="CU49" s="573"/>
      <c r="CV49" s="573"/>
      <c r="CW49" s="573"/>
      <c r="CX49" s="573"/>
      <c r="CY49" s="574"/>
      <c r="CZ49" s="575">
        <v>100</v>
      </c>
      <c r="DA49" s="576"/>
      <c r="DB49" s="576"/>
      <c r="DC49" s="577"/>
      <c r="DD49" s="578">
        <v>16384154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5" zoomScale="60" zoomScaleNormal="60" zoomScaleSheetLayoutView="70" workbookViewId="0">
      <selection activeCell="B79" sqref="B79:P7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23471</v>
      </c>
      <c r="R7" s="1101"/>
      <c r="S7" s="1101"/>
      <c r="T7" s="1101"/>
      <c r="U7" s="1101"/>
      <c r="V7" s="1101">
        <v>23445</v>
      </c>
      <c r="W7" s="1101"/>
      <c r="X7" s="1101"/>
      <c r="Y7" s="1101"/>
      <c r="Z7" s="1101"/>
      <c r="AA7" s="1101">
        <v>26</v>
      </c>
      <c r="AB7" s="1101"/>
      <c r="AC7" s="1101"/>
      <c r="AD7" s="1101"/>
      <c r="AE7" s="1102"/>
      <c r="AF7" s="1103">
        <v>12</v>
      </c>
      <c r="AG7" s="1104"/>
      <c r="AH7" s="1104"/>
      <c r="AI7" s="1104"/>
      <c r="AJ7" s="1105"/>
      <c r="AK7" s="1087" t="s">
        <v>543</v>
      </c>
      <c r="AL7" s="1088"/>
      <c r="AM7" s="1088"/>
      <c r="AN7" s="1088"/>
      <c r="AO7" s="1088"/>
      <c r="AP7" s="1088">
        <v>20234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553</v>
      </c>
      <c r="BT7" s="1092"/>
      <c r="BU7" s="1092"/>
      <c r="BV7" s="1092"/>
      <c r="BW7" s="1092"/>
      <c r="BX7" s="1092"/>
      <c r="BY7" s="1092"/>
      <c r="BZ7" s="1092"/>
      <c r="CA7" s="1092"/>
      <c r="CB7" s="1092"/>
      <c r="CC7" s="1092"/>
      <c r="CD7" s="1092"/>
      <c r="CE7" s="1092"/>
      <c r="CF7" s="1092"/>
      <c r="CG7" s="1093"/>
      <c r="CH7" s="1084">
        <v>1</v>
      </c>
      <c r="CI7" s="1085"/>
      <c r="CJ7" s="1085"/>
      <c r="CK7" s="1085"/>
      <c r="CL7" s="1086"/>
      <c r="CM7" s="1084">
        <v>73</v>
      </c>
      <c r="CN7" s="1085"/>
      <c r="CO7" s="1085"/>
      <c r="CP7" s="1085"/>
      <c r="CQ7" s="1086"/>
      <c r="CR7" s="1084">
        <v>5</v>
      </c>
      <c r="CS7" s="1085"/>
      <c r="CT7" s="1085"/>
      <c r="CU7" s="1085"/>
      <c r="CV7" s="1086"/>
      <c r="CW7" s="1084" t="s">
        <v>475</v>
      </c>
      <c r="CX7" s="1085"/>
      <c r="CY7" s="1085"/>
      <c r="CZ7" s="1085"/>
      <c r="DA7" s="1086"/>
      <c r="DB7" s="1084" t="s">
        <v>475</v>
      </c>
      <c r="DC7" s="1085"/>
      <c r="DD7" s="1085"/>
      <c r="DE7" s="1085"/>
      <c r="DF7" s="1086"/>
      <c r="DG7" s="1084">
        <v>507</v>
      </c>
      <c r="DH7" s="1085"/>
      <c r="DI7" s="1085"/>
      <c r="DJ7" s="1085"/>
      <c r="DK7" s="1086"/>
      <c r="DL7" s="1084" t="s">
        <v>475</v>
      </c>
      <c r="DM7" s="1085"/>
      <c r="DN7" s="1085"/>
      <c r="DO7" s="1085"/>
      <c r="DP7" s="1086"/>
      <c r="DQ7" s="1084">
        <v>226</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554</v>
      </c>
      <c r="BT8" s="1011"/>
      <c r="BU8" s="1011"/>
      <c r="BV8" s="1011"/>
      <c r="BW8" s="1011"/>
      <c r="BX8" s="1011"/>
      <c r="BY8" s="1011"/>
      <c r="BZ8" s="1011"/>
      <c r="CA8" s="1011"/>
      <c r="CB8" s="1011"/>
      <c r="CC8" s="1011"/>
      <c r="CD8" s="1011"/>
      <c r="CE8" s="1011"/>
      <c r="CF8" s="1011"/>
      <c r="CG8" s="1012"/>
      <c r="CH8" s="985">
        <v>-10</v>
      </c>
      <c r="CI8" s="986"/>
      <c r="CJ8" s="986"/>
      <c r="CK8" s="986"/>
      <c r="CL8" s="987"/>
      <c r="CM8" s="985">
        <v>-73</v>
      </c>
      <c r="CN8" s="986"/>
      <c r="CO8" s="986"/>
      <c r="CP8" s="986"/>
      <c r="CQ8" s="987"/>
      <c r="CR8" s="985">
        <v>3</v>
      </c>
      <c r="CS8" s="986"/>
      <c r="CT8" s="986"/>
      <c r="CU8" s="986"/>
      <c r="CV8" s="987"/>
      <c r="CW8" s="985" t="s">
        <v>475</v>
      </c>
      <c r="CX8" s="986"/>
      <c r="CY8" s="986"/>
      <c r="CZ8" s="986"/>
      <c r="DA8" s="987"/>
      <c r="DB8" s="985">
        <v>50</v>
      </c>
      <c r="DC8" s="986"/>
      <c r="DD8" s="986"/>
      <c r="DE8" s="986"/>
      <c r="DF8" s="987"/>
      <c r="DG8" s="985" t="s">
        <v>475</v>
      </c>
      <c r="DH8" s="986"/>
      <c r="DI8" s="986"/>
      <c r="DJ8" s="986"/>
      <c r="DK8" s="987"/>
      <c r="DL8" s="985" t="s">
        <v>475</v>
      </c>
      <c r="DM8" s="986"/>
      <c r="DN8" s="986"/>
      <c r="DO8" s="986"/>
      <c r="DP8" s="987"/>
      <c r="DQ8" s="985" t="s">
        <v>475</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23229</v>
      </c>
      <c r="R23" s="1065"/>
      <c r="S23" s="1065"/>
      <c r="T23" s="1065"/>
      <c r="U23" s="1065"/>
      <c r="V23" s="1065">
        <v>23203</v>
      </c>
      <c r="W23" s="1065"/>
      <c r="X23" s="1065"/>
      <c r="Y23" s="1065"/>
      <c r="Z23" s="1065"/>
      <c r="AA23" s="1065">
        <v>26</v>
      </c>
      <c r="AB23" s="1065"/>
      <c r="AC23" s="1065"/>
      <c r="AD23" s="1065"/>
      <c r="AE23" s="1066"/>
      <c r="AF23" s="1067">
        <v>12</v>
      </c>
      <c r="AG23" s="1065"/>
      <c r="AH23" s="1065"/>
      <c r="AI23" s="1065"/>
      <c r="AJ23" s="1068"/>
      <c r="AK23" s="1069"/>
      <c r="AL23" s="1070"/>
      <c r="AM23" s="1070"/>
      <c r="AN23" s="1070"/>
      <c r="AO23" s="1070"/>
      <c r="AP23" s="1065">
        <v>20234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8967</v>
      </c>
      <c r="R28" s="1050"/>
      <c r="S28" s="1050"/>
      <c r="T28" s="1050"/>
      <c r="U28" s="1050"/>
      <c r="V28" s="1050">
        <v>10003</v>
      </c>
      <c r="W28" s="1050"/>
      <c r="X28" s="1050"/>
      <c r="Y28" s="1050"/>
      <c r="Z28" s="1050"/>
      <c r="AA28" s="1050">
        <v>-1036</v>
      </c>
      <c r="AB28" s="1050"/>
      <c r="AC28" s="1050"/>
      <c r="AD28" s="1050"/>
      <c r="AE28" s="1051"/>
      <c r="AF28" s="1052">
        <v>-1036</v>
      </c>
      <c r="AG28" s="1050"/>
      <c r="AH28" s="1050"/>
      <c r="AI28" s="1050"/>
      <c r="AJ28" s="1053"/>
      <c r="AK28" s="1054">
        <v>822</v>
      </c>
      <c r="AL28" s="1042"/>
      <c r="AM28" s="1042"/>
      <c r="AN28" s="1042"/>
      <c r="AO28" s="1042"/>
      <c r="AP28" s="1042" t="s">
        <v>544</v>
      </c>
      <c r="AQ28" s="1042"/>
      <c r="AR28" s="1042"/>
      <c r="AS28" s="1042"/>
      <c r="AT28" s="1042"/>
      <c r="AU28" s="1042" t="s">
        <v>544</v>
      </c>
      <c r="AV28" s="1042"/>
      <c r="AW28" s="1042"/>
      <c r="AX28" s="1042"/>
      <c r="AY28" s="1042"/>
      <c r="AZ28" s="1043" t="s">
        <v>544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10</v>
      </c>
      <c r="R29" s="1040"/>
      <c r="S29" s="1040"/>
      <c r="T29" s="1040"/>
      <c r="U29" s="1040"/>
      <c r="V29" s="1040">
        <v>10</v>
      </c>
      <c r="W29" s="1040"/>
      <c r="X29" s="1040"/>
      <c r="Y29" s="1040"/>
      <c r="Z29" s="1040"/>
      <c r="AA29" s="1040" t="s">
        <v>544</v>
      </c>
      <c r="AB29" s="1040"/>
      <c r="AC29" s="1040"/>
      <c r="AD29" s="1040"/>
      <c r="AE29" s="1041"/>
      <c r="AF29" s="1015" t="s">
        <v>111</v>
      </c>
      <c r="AG29" s="1016"/>
      <c r="AH29" s="1016"/>
      <c r="AI29" s="1016"/>
      <c r="AJ29" s="1017"/>
      <c r="AK29" s="976">
        <v>3</v>
      </c>
      <c r="AL29" s="967"/>
      <c r="AM29" s="967"/>
      <c r="AN29" s="967"/>
      <c r="AO29" s="967"/>
      <c r="AP29" s="967" t="s">
        <v>544</v>
      </c>
      <c r="AQ29" s="967"/>
      <c r="AR29" s="967"/>
      <c r="AS29" s="967"/>
      <c r="AT29" s="967"/>
      <c r="AU29" s="967" t="s">
        <v>544</v>
      </c>
      <c r="AV29" s="967"/>
      <c r="AW29" s="967"/>
      <c r="AX29" s="967"/>
      <c r="AY29" s="967"/>
      <c r="AZ29" s="1038" t="s">
        <v>544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5345</v>
      </c>
      <c r="R30" s="1040"/>
      <c r="S30" s="1040"/>
      <c r="T30" s="1040"/>
      <c r="U30" s="1040"/>
      <c r="V30" s="1040">
        <v>5292</v>
      </c>
      <c r="W30" s="1040"/>
      <c r="X30" s="1040"/>
      <c r="Y30" s="1040"/>
      <c r="Z30" s="1040"/>
      <c r="AA30" s="1040">
        <v>53</v>
      </c>
      <c r="AB30" s="1040"/>
      <c r="AC30" s="1040"/>
      <c r="AD30" s="1040"/>
      <c r="AE30" s="1041"/>
      <c r="AF30" s="1015">
        <v>53</v>
      </c>
      <c r="AG30" s="1016"/>
      <c r="AH30" s="1016"/>
      <c r="AI30" s="1016"/>
      <c r="AJ30" s="1017"/>
      <c r="AK30" s="976">
        <v>792</v>
      </c>
      <c r="AL30" s="967"/>
      <c r="AM30" s="967"/>
      <c r="AN30" s="967"/>
      <c r="AO30" s="967"/>
      <c r="AP30" s="967">
        <v>40</v>
      </c>
      <c r="AQ30" s="967"/>
      <c r="AR30" s="967"/>
      <c r="AS30" s="967"/>
      <c r="AT30" s="967"/>
      <c r="AU30" s="967" t="s">
        <v>544</v>
      </c>
      <c r="AV30" s="967"/>
      <c r="AW30" s="967"/>
      <c r="AX30" s="967"/>
      <c r="AY30" s="967"/>
      <c r="AZ30" s="1038" t="s">
        <v>544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381</v>
      </c>
      <c r="C31" s="1034"/>
      <c r="D31" s="1034"/>
      <c r="E31" s="1034"/>
      <c r="F31" s="1034"/>
      <c r="G31" s="1034"/>
      <c r="H31" s="1034"/>
      <c r="I31" s="1034"/>
      <c r="J31" s="1034"/>
      <c r="K31" s="1034"/>
      <c r="L31" s="1034"/>
      <c r="M31" s="1034"/>
      <c r="N31" s="1034"/>
      <c r="O31" s="1034"/>
      <c r="P31" s="1035"/>
      <c r="Q31" s="1039">
        <v>780</v>
      </c>
      <c r="R31" s="1040"/>
      <c r="S31" s="1040"/>
      <c r="T31" s="1040"/>
      <c r="U31" s="1040"/>
      <c r="V31" s="1040">
        <v>758</v>
      </c>
      <c r="W31" s="1040"/>
      <c r="X31" s="1040"/>
      <c r="Y31" s="1040"/>
      <c r="Z31" s="1040"/>
      <c r="AA31" s="1040">
        <v>22</v>
      </c>
      <c r="AB31" s="1040"/>
      <c r="AC31" s="1040"/>
      <c r="AD31" s="1040"/>
      <c r="AE31" s="1041"/>
      <c r="AF31" s="1015">
        <v>22</v>
      </c>
      <c r="AG31" s="1016"/>
      <c r="AH31" s="1016"/>
      <c r="AI31" s="1016"/>
      <c r="AJ31" s="1017"/>
      <c r="AK31" s="976">
        <v>162</v>
      </c>
      <c r="AL31" s="967"/>
      <c r="AM31" s="967"/>
      <c r="AN31" s="967"/>
      <c r="AO31" s="967"/>
      <c r="AP31" s="967" t="s">
        <v>544</v>
      </c>
      <c r="AQ31" s="967"/>
      <c r="AR31" s="967"/>
      <c r="AS31" s="967"/>
      <c r="AT31" s="967"/>
      <c r="AU31" s="967" t="s">
        <v>544</v>
      </c>
      <c r="AV31" s="967"/>
      <c r="AW31" s="967"/>
      <c r="AX31" s="967"/>
      <c r="AY31" s="967"/>
      <c r="AZ31" s="1038" t="s">
        <v>544</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382</v>
      </c>
      <c r="C32" s="1034"/>
      <c r="D32" s="1034"/>
      <c r="E32" s="1034"/>
      <c r="F32" s="1034"/>
      <c r="G32" s="1034"/>
      <c r="H32" s="1034"/>
      <c r="I32" s="1034"/>
      <c r="J32" s="1034"/>
      <c r="K32" s="1034"/>
      <c r="L32" s="1034"/>
      <c r="M32" s="1034"/>
      <c r="N32" s="1034"/>
      <c r="O32" s="1034"/>
      <c r="P32" s="1035"/>
      <c r="Q32" s="1039">
        <v>1593</v>
      </c>
      <c r="R32" s="1040"/>
      <c r="S32" s="1040"/>
      <c r="T32" s="1040"/>
      <c r="U32" s="1040"/>
      <c r="V32" s="1040">
        <v>1297</v>
      </c>
      <c r="W32" s="1040"/>
      <c r="X32" s="1040"/>
      <c r="Y32" s="1040"/>
      <c r="Z32" s="1040"/>
      <c r="AA32" s="1040">
        <v>296</v>
      </c>
      <c r="AB32" s="1040"/>
      <c r="AC32" s="1040"/>
      <c r="AD32" s="1040"/>
      <c r="AE32" s="1041"/>
      <c r="AF32" s="1015">
        <v>2205</v>
      </c>
      <c r="AG32" s="1016"/>
      <c r="AH32" s="1016"/>
      <c r="AI32" s="1016"/>
      <c r="AJ32" s="1017"/>
      <c r="AK32" s="976">
        <v>2</v>
      </c>
      <c r="AL32" s="967"/>
      <c r="AM32" s="967"/>
      <c r="AN32" s="967"/>
      <c r="AO32" s="967"/>
      <c r="AP32" s="967">
        <v>2151</v>
      </c>
      <c r="AQ32" s="967"/>
      <c r="AR32" s="967"/>
      <c r="AS32" s="967"/>
      <c r="AT32" s="967"/>
      <c r="AU32" s="967">
        <v>2</v>
      </c>
      <c r="AV32" s="967"/>
      <c r="AW32" s="967"/>
      <c r="AX32" s="967"/>
      <c r="AY32" s="967"/>
      <c r="AZ32" s="1038" t="s">
        <v>543</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384</v>
      </c>
      <c r="C33" s="1034"/>
      <c r="D33" s="1034"/>
      <c r="E33" s="1034"/>
      <c r="F33" s="1034"/>
      <c r="G33" s="1034"/>
      <c r="H33" s="1034"/>
      <c r="I33" s="1034"/>
      <c r="J33" s="1034"/>
      <c r="K33" s="1034"/>
      <c r="L33" s="1034"/>
      <c r="M33" s="1034"/>
      <c r="N33" s="1034"/>
      <c r="O33" s="1034"/>
      <c r="P33" s="1035"/>
      <c r="Q33" s="1039">
        <v>4804</v>
      </c>
      <c r="R33" s="1040"/>
      <c r="S33" s="1040"/>
      <c r="T33" s="1040"/>
      <c r="U33" s="1040"/>
      <c r="V33" s="1040">
        <v>5254</v>
      </c>
      <c r="W33" s="1040"/>
      <c r="X33" s="1040"/>
      <c r="Y33" s="1040"/>
      <c r="Z33" s="1040"/>
      <c r="AA33" s="1040">
        <v>-450</v>
      </c>
      <c r="AB33" s="1040"/>
      <c r="AC33" s="1040"/>
      <c r="AD33" s="1040"/>
      <c r="AE33" s="1041"/>
      <c r="AF33" s="1015">
        <v>-486</v>
      </c>
      <c r="AG33" s="1016"/>
      <c r="AH33" s="1016"/>
      <c r="AI33" s="1016"/>
      <c r="AJ33" s="1017"/>
      <c r="AK33" s="976">
        <v>912</v>
      </c>
      <c r="AL33" s="967"/>
      <c r="AM33" s="967"/>
      <c r="AN33" s="967"/>
      <c r="AO33" s="967"/>
      <c r="AP33" s="967">
        <v>5503</v>
      </c>
      <c r="AQ33" s="967"/>
      <c r="AR33" s="967"/>
      <c r="AS33" s="967"/>
      <c r="AT33" s="967"/>
      <c r="AU33" s="967">
        <v>3591</v>
      </c>
      <c r="AV33" s="967"/>
      <c r="AW33" s="967"/>
      <c r="AX33" s="967"/>
      <c r="AY33" s="967"/>
      <c r="AZ33" s="1038">
        <v>13</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385</v>
      </c>
      <c r="C34" s="1034"/>
      <c r="D34" s="1034"/>
      <c r="E34" s="1034"/>
      <c r="F34" s="1034"/>
      <c r="G34" s="1034"/>
      <c r="H34" s="1034"/>
      <c r="I34" s="1034"/>
      <c r="J34" s="1034"/>
      <c r="K34" s="1034"/>
      <c r="L34" s="1034"/>
      <c r="M34" s="1034"/>
      <c r="N34" s="1034"/>
      <c r="O34" s="1034"/>
      <c r="P34" s="1035"/>
      <c r="Q34" s="1039">
        <v>2098</v>
      </c>
      <c r="R34" s="1040"/>
      <c r="S34" s="1040"/>
      <c r="T34" s="1040"/>
      <c r="U34" s="1040"/>
      <c r="V34" s="1040">
        <v>2186</v>
      </c>
      <c r="W34" s="1040"/>
      <c r="X34" s="1040"/>
      <c r="Y34" s="1040"/>
      <c r="Z34" s="1040"/>
      <c r="AA34" s="1040">
        <v>-88</v>
      </c>
      <c r="AB34" s="1040"/>
      <c r="AC34" s="1040"/>
      <c r="AD34" s="1040"/>
      <c r="AE34" s="1041"/>
      <c r="AF34" s="1015">
        <v>51</v>
      </c>
      <c r="AG34" s="1016"/>
      <c r="AH34" s="1016"/>
      <c r="AI34" s="1016"/>
      <c r="AJ34" s="1017"/>
      <c r="AK34" s="976">
        <v>118</v>
      </c>
      <c r="AL34" s="967"/>
      <c r="AM34" s="967"/>
      <c r="AN34" s="967"/>
      <c r="AO34" s="967"/>
      <c r="AP34" s="967">
        <v>20039</v>
      </c>
      <c r="AQ34" s="967"/>
      <c r="AR34" s="967"/>
      <c r="AS34" s="967"/>
      <c r="AT34" s="967"/>
      <c r="AU34" s="967">
        <v>12224</v>
      </c>
      <c r="AV34" s="967"/>
      <c r="AW34" s="967"/>
      <c r="AX34" s="967"/>
      <c r="AY34" s="967"/>
      <c r="AZ34" s="1038" t="s">
        <v>543</v>
      </c>
      <c r="BA34" s="1038"/>
      <c r="BB34" s="1038"/>
      <c r="BC34" s="1038"/>
      <c r="BD34" s="1038"/>
      <c r="BE34" s="1028" t="s">
        <v>383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809</v>
      </c>
      <c r="AG63" s="955"/>
      <c r="AH63" s="955"/>
      <c r="AI63" s="955"/>
      <c r="AJ63" s="1026"/>
      <c r="AK63" s="1027"/>
      <c r="AL63" s="959"/>
      <c r="AM63" s="959"/>
      <c r="AN63" s="959"/>
      <c r="AO63" s="959"/>
      <c r="AP63" s="955">
        <v>27733</v>
      </c>
      <c r="AQ63" s="955"/>
      <c r="AR63" s="955"/>
      <c r="AS63" s="955"/>
      <c r="AT63" s="955"/>
      <c r="AU63" s="955">
        <v>15817</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390</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545</v>
      </c>
      <c r="C68" s="982"/>
      <c r="D68" s="982"/>
      <c r="E68" s="982"/>
      <c r="F68" s="982"/>
      <c r="G68" s="982"/>
      <c r="H68" s="982"/>
      <c r="I68" s="982"/>
      <c r="J68" s="982"/>
      <c r="K68" s="982"/>
      <c r="L68" s="982"/>
      <c r="M68" s="982"/>
      <c r="N68" s="982"/>
      <c r="O68" s="982"/>
      <c r="P68" s="983"/>
      <c r="Q68" s="984">
        <v>3004</v>
      </c>
      <c r="R68" s="978"/>
      <c r="S68" s="978"/>
      <c r="T68" s="978"/>
      <c r="U68" s="978"/>
      <c r="V68" s="978">
        <v>2992</v>
      </c>
      <c r="W68" s="978"/>
      <c r="X68" s="978"/>
      <c r="Y68" s="978"/>
      <c r="Z68" s="978"/>
      <c r="AA68" s="978">
        <v>13</v>
      </c>
      <c r="AB68" s="978"/>
      <c r="AC68" s="978"/>
      <c r="AD68" s="978"/>
      <c r="AE68" s="978"/>
      <c r="AF68" s="978">
        <v>13</v>
      </c>
      <c r="AG68" s="978"/>
      <c r="AH68" s="978"/>
      <c r="AI68" s="978"/>
      <c r="AJ68" s="978"/>
      <c r="AK68" s="978" t="s">
        <v>543</v>
      </c>
      <c r="AL68" s="978"/>
      <c r="AM68" s="978"/>
      <c r="AN68" s="978"/>
      <c r="AO68" s="978"/>
      <c r="AP68" s="978">
        <v>1498</v>
      </c>
      <c r="AQ68" s="978"/>
      <c r="AR68" s="978"/>
      <c r="AS68" s="978"/>
      <c r="AT68" s="978"/>
      <c r="AU68" s="978">
        <v>442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546</v>
      </c>
      <c r="C69" s="971"/>
      <c r="D69" s="971"/>
      <c r="E69" s="971"/>
      <c r="F69" s="971"/>
      <c r="G69" s="971"/>
      <c r="H69" s="971"/>
      <c r="I69" s="971"/>
      <c r="J69" s="971"/>
      <c r="K69" s="971"/>
      <c r="L69" s="971"/>
      <c r="M69" s="971"/>
      <c r="N69" s="971"/>
      <c r="O69" s="971"/>
      <c r="P69" s="972"/>
      <c r="Q69" s="973">
        <v>2842</v>
      </c>
      <c r="R69" s="967"/>
      <c r="S69" s="967"/>
      <c r="T69" s="967"/>
      <c r="U69" s="967"/>
      <c r="V69" s="967">
        <v>2805</v>
      </c>
      <c r="W69" s="967"/>
      <c r="X69" s="967"/>
      <c r="Y69" s="967"/>
      <c r="Z69" s="967"/>
      <c r="AA69" s="967">
        <v>37</v>
      </c>
      <c r="AB69" s="967"/>
      <c r="AC69" s="967"/>
      <c r="AD69" s="967"/>
      <c r="AE69" s="967"/>
      <c r="AF69" s="967">
        <v>37</v>
      </c>
      <c r="AG69" s="967"/>
      <c r="AH69" s="967"/>
      <c r="AI69" s="967"/>
      <c r="AJ69" s="967"/>
      <c r="AK69" s="967" t="s">
        <v>542</v>
      </c>
      <c r="AL69" s="967"/>
      <c r="AM69" s="967"/>
      <c r="AN69" s="967"/>
      <c r="AO69" s="967"/>
      <c r="AP69" s="967">
        <v>2416</v>
      </c>
      <c r="AQ69" s="967"/>
      <c r="AR69" s="967"/>
      <c r="AS69" s="967"/>
      <c r="AT69" s="967"/>
      <c r="AU69" s="967">
        <v>720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547</v>
      </c>
      <c r="C70" s="971"/>
      <c r="D70" s="971"/>
      <c r="E70" s="971"/>
      <c r="F70" s="971"/>
      <c r="G70" s="971"/>
      <c r="H70" s="971"/>
      <c r="I70" s="971"/>
      <c r="J70" s="971"/>
      <c r="K70" s="971"/>
      <c r="L70" s="971"/>
      <c r="M70" s="971"/>
      <c r="N70" s="971"/>
      <c r="O70" s="971"/>
      <c r="P70" s="972"/>
      <c r="Q70" s="973">
        <v>564</v>
      </c>
      <c r="R70" s="967"/>
      <c r="S70" s="967"/>
      <c r="T70" s="967"/>
      <c r="U70" s="967"/>
      <c r="V70" s="967">
        <v>561</v>
      </c>
      <c r="W70" s="967"/>
      <c r="X70" s="967"/>
      <c r="Y70" s="967"/>
      <c r="Z70" s="967"/>
      <c r="AA70" s="967">
        <v>3</v>
      </c>
      <c r="AB70" s="967"/>
      <c r="AC70" s="967"/>
      <c r="AD70" s="967"/>
      <c r="AE70" s="967"/>
      <c r="AF70" s="967">
        <v>3</v>
      </c>
      <c r="AG70" s="967"/>
      <c r="AH70" s="967"/>
      <c r="AI70" s="967"/>
      <c r="AJ70" s="967"/>
      <c r="AK70" s="967" t="s">
        <v>542</v>
      </c>
      <c r="AL70" s="967"/>
      <c r="AM70" s="967"/>
      <c r="AN70" s="967"/>
      <c r="AO70" s="967"/>
      <c r="AP70" s="967">
        <v>200</v>
      </c>
      <c r="AQ70" s="967"/>
      <c r="AR70" s="967"/>
      <c r="AS70" s="967"/>
      <c r="AT70" s="967"/>
      <c r="AU70" s="967">
        <v>104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548</v>
      </c>
      <c r="C71" s="971"/>
      <c r="D71" s="971"/>
      <c r="E71" s="971"/>
      <c r="F71" s="971"/>
      <c r="G71" s="971"/>
      <c r="H71" s="971"/>
      <c r="I71" s="971"/>
      <c r="J71" s="971"/>
      <c r="K71" s="971"/>
      <c r="L71" s="971"/>
      <c r="M71" s="971"/>
      <c r="N71" s="971"/>
      <c r="O71" s="971"/>
      <c r="P71" s="972"/>
      <c r="Q71" s="973">
        <v>104</v>
      </c>
      <c r="R71" s="967"/>
      <c r="S71" s="967"/>
      <c r="T71" s="967"/>
      <c r="U71" s="967"/>
      <c r="V71" s="967">
        <v>102</v>
      </c>
      <c r="W71" s="967"/>
      <c r="X71" s="967"/>
      <c r="Y71" s="967"/>
      <c r="Z71" s="967"/>
      <c r="AA71" s="967">
        <v>2</v>
      </c>
      <c r="AB71" s="967"/>
      <c r="AC71" s="967"/>
      <c r="AD71" s="967"/>
      <c r="AE71" s="967"/>
      <c r="AF71" s="967">
        <v>2</v>
      </c>
      <c r="AG71" s="967"/>
      <c r="AH71" s="967"/>
      <c r="AI71" s="967"/>
      <c r="AJ71" s="967"/>
      <c r="AK71" s="967" t="s">
        <v>542</v>
      </c>
      <c r="AL71" s="967"/>
      <c r="AM71" s="967"/>
      <c r="AN71" s="967"/>
      <c r="AO71" s="967"/>
      <c r="AP71" s="967" t="s">
        <v>475</v>
      </c>
      <c r="AQ71" s="967"/>
      <c r="AR71" s="967"/>
      <c r="AS71" s="967"/>
      <c r="AT71" s="967"/>
      <c r="AU71" s="967" t="s">
        <v>475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549</v>
      </c>
      <c r="C72" s="971"/>
      <c r="D72" s="971"/>
      <c r="E72" s="971"/>
      <c r="F72" s="971"/>
      <c r="G72" s="971"/>
      <c r="H72" s="971"/>
      <c r="I72" s="971"/>
      <c r="J72" s="971"/>
      <c r="K72" s="971"/>
      <c r="L72" s="971"/>
      <c r="M72" s="971"/>
      <c r="N72" s="971"/>
      <c r="O72" s="971"/>
      <c r="P72" s="972"/>
      <c r="Q72" s="973">
        <v>8</v>
      </c>
      <c r="R72" s="967"/>
      <c r="S72" s="967"/>
      <c r="T72" s="967"/>
      <c r="U72" s="967"/>
      <c r="V72" s="967">
        <v>8</v>
      </c>
      <c r="W72" s="967"/>
      <c r="X72" s="967"/>
      <c r="Y72" s="967"/>
      <c r="Z72" s="967"/>
      <c r="AA72" s="967">
        <v>1</v>
      </c>
      <c r="AB72" s="967"/>
      <c r="AC72" s="967"/>
      <c r="AD72" s="967"/>
      <c r="AE72" s="967"/>
      <c r="AF72" s="967">
        <v>1</v>
      </c>
      <c r="AG72" s="967"/>
      <c r="AH72" s="967"/>
      <c r="AI72" s="967"/>
      <c r="AJ72" s="967"/>
      <c r="AK72" s="967" t="s">
        <v>542</v>
      </c>
      <c r="AL72" s="967"/>
      <c r="AM72" s="967"/>
      <c r="AN72" s="967"/>
      <c r="AO72" s="967"/>
      <c r="AP72" s="967" t="s">
        <v>475</v>
      </c>
      <c r="AQ72" s="967"/>
      <c r="AR72" s="967"/>
      <c r="AS72" s="967"/>
      <c r="AT72" s="967"/>
      <c r="AU72" s="967" t="s">
        <v>475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550</v>
      </c>
      <c r="C73" s="971"/>
      <c r="D73" s="971"/>
      <c r="E73" s="971"/>
      <c r="F73" s="971"/>
      <c r="G73" s="971"/>
      <c r="H73" s="971"/>
      <c r="I73" s="971"/>
      <c r="J73" s="971"/>
      <c r="K73" s="971"/>
      <c r="L73" s="971"/>
      <c r="M73" s="971"/>
      <c r="N73" s="971"/>
      <c r="O73" s="971"/>
      <c r="P73" s="972"/>
      <c r="Q73" s="973">
        <v>194</v>
      </c>
      <c r="R73" s="967"/>
      <c r="S73" s="967"/>
      <c r="T73" s="967"/>
      <c r="U73" s="967"/>
      <c r="V73" s="967">
        <v>166</v>
      </c>
      <c r="W73" s="967"/>
      <c r="X73" s="967"/>
      <c r="Y73" s="967"/>
      <c r="Z73" s="967"/>
      <c r="AA73" s="967">
        <v>28</v>
      </c>
      <c r="AB73" s="967"/>
      <c r="AC73" s="967"/>
      <c r="AD73" s="967"/>
      <c r="AE73" s="967"/>
      <c r="AF73" s="967">
        <v>28</v>
      </c>
      <c r="AG73" s="967"/>
      <c r="AH73" s="967"/>
      <c r="AI73" s="967"/>
      <c r="AJ73" s="967"/>
      <c r="AK73" s="967">
        <v>11</v>
      </c>
      <c r="AL73" s="967"/>
      <c r="AM73" s="967"/>
      <c r="AN73" s="967"/>
      <c r="AO73" s="967"/>
      <c r="AP73" s="967" t="s">
        <v>475</v>
      </c>
      <c r="AQ73" s="967"/>
      <c r="AR73" s="967"/>
      <c r="AS73" s="967"/>
      <c r="AT73" s="967"/>
      <c r="AU73" s="967" t="s">
        <v>475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555</v>
      </c>
      <c r="C74" s="971"/>
      <c r="D74" s="971"/>
      <c r="E74" s="971"/>
      <c r="F74" s="971"/>
      <c r="G74" s="971"/>
      <c r="H74" s="971"/>
      <c r="I74" s="971"/>
      <c r="J74" s="971"/>
      <c r="K74" s="971"/>
      <c r="L74" s="971"/>
      <c r="M74" s="971"/>
      <c r="N74" s="971"/>
      <c r="O74" s="971"/>
      <c r="P74" s="972"/>
      <c r="Q74" s="973">
        <v>998134</v>
      </c>
      <c r="R74" s="967"/>
      <c r="S74" s="967"/>
      <c r="T74" s="967"/>
      <c r="U74" s="967"/>
      <c r="V74" s="967">
        <v>966662</v>
      </c>
      <c r="W74" s="967"/>
      <c r="X74" s="967"/>
      <c r="Y74" s="967"/>
      <c r="Z74" s="967"/>
      <c r="AA74" s="967">
        <v>31472</v>
      </c>
      <c r="AB74" s="967"/>
      <c r="AC74" s="967"/>
      <c r="AD74" s="967"/>
      <c r="AE74" s="967"/>
      <c r="AF74" s="967">
        <v>31472</v>
      </c>
      <c r="AG74" s="967"/>
      <c r="AH74" s="967"/>
      <c r="AI74" s="967"/>
      <c r="AJ74" s="967"/>
      <c r="AK74" s="967">
        <v>5942</v>
      </c>
      <c r="AL74" s="967"/>
      <c r="AM74" s="967"/>
      <c r="AN74" s="967"/>
      <c r="AO74" s="967"/>
      <c r="AP74" s="967" t="s">
        <v>475</v>
      </c>
      <c r="AQ74" s="967"/>
      <c r="AR74" s="967"/>
      <c r="AS74" s="967"/>
      <c r="AT74" s="967"/>
      <c r="AU74" s="967" t="s">
        <v>475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551</v>
      </c>
      <c r="C75" s="971"/>
      <c r="D75" s="971"/>
      <c r="E75" s="971"/>
      <c r="F75" s="971"/>
      <c r="G75" s="971"/>
      <c r="H75" s="971"/>
      <c r="I75" s="971"/>
      <c r="J75" s="971"/>
      <c r="K75" s="971"/>
      <c r="L75" s="971"/>
      <c r="M75" s="971"/>
      <c r="N75" s="971"/>
      <c r="O75" s="971"/>
      <c r="P75" s="972"/>
      <c r="Q75" s="974">
        <v>43564</v>
      </c>
      <c r="R75" s="975"/>
      <c r="S75" s="975"/>
      <c r="T75" s="975"/>
      <c r="U75" s="976"/>
      <c r="V75" s="977">
        <v>37771</v>
      </c>
      <c r="W75" s="975"/>
      <c r="X75" s="975"/>
      <c r="Y75" s="975"/>
      <c r="Z75" s="976"/>
      <c r="AA75" s="977">
        <v>5792</v>
      </c>
      <c r="AB75" s="975"/>
      <c r="AC75" s="975"/>
      <c r="AD75" s="975"/>
      <c r="AE75" s="976"/>
      <c r="AF75" s="977">
        <v>29201</v>
      </c>
      <c r="AG75" s="975"/>
      <c r="AH75" s="975"/>
      <c r="AI75" s="975"/>
      <c r="AJ75" s="976"/>
      <c r="AK75" s="977" t="s">
        <v>475</v>
      </c>
      <c r="AL75" s="975"/>
      <c r="AM75" s="975"/>
      <c r="AN75" s="975"/>
      <c r="AO75" s="976"/>
      <c r="AP75" s="977">
        <v>144908</v>
      </c>
      <c r="AQ75" s="975"/>
      <c r="AR75" s="975"/>
      <c r="AS75" s="975"/>
      <c r="AT75" s="976"/>
      <c r="AU75" s="977" t="s">
        <v>475</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552</v>
      </c>
      <c r="C76" s="971"/>
      <c r="D76" s="971"/>
      <c r="E76" s="971"/>
      <c r="F76" s="971"/>
      <c r="G76" s="971"/>
      <c r="H76" s="971"/>
      <c r="I76" s="971"/>
      <c r="J76" s="971"/>
      <c r="K76" s="971"/>
      <c r="L76" s="971"/>
      <c r="M76" s="971"/>
      <c r="N76" s="971"/>
      <c r="O76" s="971"/>
      <c r="P76" s="972"/>
      <c r="Q76" s="974">
        <v>9051</v>
      </c>
      <c r="R76" s="975"/>
      <c r="S76" s="975"/>
      <c r="T76" s="975"/>
      <c r="U76" s="976"/>
      <c r="V76" s="977">
        <v>6088</v>
      </c>
      <c r="W76" s="975"/>
      <c r="X76" s="975"/>
      <c r="Y76" s="975"/>
      <c r="Z76" s="976"/>
      <c r="AA76" s="977">
        <v>2963</v>
      </c>
      <c r="AB76" s="975"/>
      <c r="AC76" s="975"/>
      <c r="AD76" s="975"/>
      <c r="AE76" s="976"/>
      <c r="AF76" s="977">
        <v>14577</v>
      </c>
      <c r="AG76" s="975"/>
      <c r="AH76" s="975"/>
      <c r="AI76" s="975"/>
      <c r="AJ76" s="976"/>
      <c r="AK76" s="977" t="s">
        <v>475</v>
      </c>
      <c r="AL76" s="975"/>
      <c r="AM76" s="975"/>
      <c r="AN76" s="975"/>
      <c r="AO76" s="976"/>
      <c r="AP76" s="977">
        <v>19295</v>
      </c>
      <c r="AQ76" s="975"/>
      <c r="AR76" s="975"/>
      <c r="AS76" s="975"/>
      <c r="AT76" s="976"/>
      <c r="AU76" s="977" t="s">
        <v>475</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75334</v>
      </c>
      <c r="AG88" s="955"/>
      <c r="AH88" s="955"/>
      <c r="AI88" s="955"/>
      <c r="AJ88" s="955"/>
      <c r="AK88" s="959"/>
      <c r="AL88" s="959"/>
      <c r="AM88" s="959"/>
      <c r="AN88" s="959"/>
      <c r="AO88" s="959"/>
      <c r="AP88" s="955">
        <v>168317</v>
      </c>
      <c r="AQ88" s="955"/>
      <c r="AR88" s="955"/>
      <c r="AS88" s="955"/>
      <c r="AT88" s="955"/>
      <c r="AU88" s="955">
        <v>1266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v>
      </c>
      <c r="CS102" s="947"/>
      <c r="CT102" s="947"/>
      <c r="CU102" s="947"/>
      <c r="CV102" s="948"/>
      <c r="CW102" s="946" t="s">
        <v>475</v>
      </c>
      <c r="CX102" s="947"/>
      <c r="CY102" s="947"/>
      <c r="CZ102" s="947"/>
      <c r="DA102" s="948"/>
      <c r="DB102" s="946">
        <v>50</v>
      </c>
      <c r="DC102" s="947"/>
      <c r="DD102" s="947"/>
      <c r="DE102" s="947"/>
      <c r="DF102" s="948"/>
      <c r="DG102" s="946">
        <v>507</v>
      </c>
      <c r="DH102" s="947"/>
      <c r="DI102" s="947"/>
      <c r="DJ102" s="947"/>
      <c r="DK102" s="948"/>
      <c r="DL102" s="946" t="s">
        <v>475</v>
      </c>
      <c r="DM102" s="947"/>
      <c r="DN102" s="947"/>
      <c r="DO102" s="947"/>
      <c r="DP102" s="948"/>
      <c r="DQ102" s="946">
        <v>226</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287</v>
      </c>
      <c r="AG109" s="888"/>
      <c r="AH109" s="888"/>
      <c r="AI109" s="888"/>
      <c r="AJ109" s="889"/>
      <c r="AK109" s="890" t="s">
        <v>286</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287</v>
      </c>
      <c r="BW109" s="888"/>
      <c r="BX109" s="888"/>
      <c r="BY109" s="888"/>
      <c r="BZ109" s="889"/>
      <c r="CA109" s="890" t="s">
        <v>286</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287</v>
      </c>
      <c r="DM109" s="888"/>
      <c r="DN109" s="888"/>
      <c r="DO109" s="888"/>
      <c r="DP109" s="889"/>
      <c r="DQ109" s="890" t="s">
        <v>286</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1926301</v>
      </c>
      <c r="AB110" s="873"/>
      <c r="AC110" s="873"/>
      <c r="AD110" s="873"/>
      <c r="AE110" s="874"/>
      <c r="AF110" s="875">
        <v>2062948</v>
      </c>
      <c r="AG110" s="873"/>
      <c r="AH110" s="873"/>
      <c r="AI110" s="873"/>
      <c r="AJ110" s="874"/>
      <c r="AK110" s="875">
        <v>2066898</v>
      </c>
      <c r="AL110" s="873"/>
      <c r="AM110" s="873"/>
      <c r="AN110" s="873"/>
      <c r="AO110" s="874"/>
      <c r="AP110" s="876">
        <v>16.600000000000001</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20341928</v>
      </c>
      <c r="BR110" s="800"/>
      <c r="BS110" s="800"/>
      <c r="BT110" s="800"/>
      <c r="BU110" s="800"/>
      <c r="BV110" s="800">
        <v>20438194</v>
      </c>
      <c r="BW110" s="800"/>
      <c r="BX110" s="800"/>
      <c r="BY110" s="800"/>
      <c r="BZ110" s="800"/>
      <c r="CA110" s="800">
        <v>20233798</v>
      </c>
      <c r="CB110" s="800"/>
      <c r="CC110" s="800"/>
      <c r="CD110" s="800"/>
      <c r="CE110" s="800"/>
      <c r="CF110" s="861">
        <v>162.6</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331139</v>
      </c>
      <c r="BR111" s="771"/>
      <c r="BS111" s="771"/>
      <c r="BT111" s="771"/>
      <c r="BU111" s="771"/>
      <c r="BV111" s="771">
        <v>217848</v>
      </c>
      <c r="BW111" s="771"/>
      <c r="BX111" s="771"/>
      <c r="BY111" s="771"/>
      <c r="BZ111" s="771"/>
      <c r="CA111" s="771">
        <v>207717</v>
      </c>
      <c r="CB111" s="771"/>
      <c r="CC111" s="771"/>
      <c r="CD111" s="771"/>
      <c r="CE111" s="771"/>
      <c r="CF111" s="848">
        <v>1.7</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16866994</v>
      </c>
      <c r="BR112" s="771"/>
      <c r="BS112" s="771"/>
      <c r="BT112" s="771"/>
      <c r="BU112" s="771"/>
      <c r="BV112" s="771">
        <v>16622893</v>
      </c>
      <c r="BW112" s="771"/>
      <c r="BX112" s="771"/>
      <c r="BY112" s="771"/>
      <c r="BZ112" s="771"/>
      <c r="CA112" s="771">
        <v>15817128</v>
      </c>
      <c r="CB112" s="771"/>
      <c r="CC112" s="771"/>
      <c r="CD112" s="771"/>
      <c r="CE112" s="771"/>
      <c r="CF112" s="848">
        <v>127.1</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1290447</v>
      </c>
      <c r="AB113" s="909"/>
      <c r="AC113" s="909"/>
      <c r="AD113" s="909"/>
      <c r="AE113" s="910"/>
      <c r="AF113" s="911">
        <v>1388040</v>
      </c>
      <c r="AG113" s="909"/>
      <c r="AH113" s="909"/>
      <c r="AI113" s="909"/>
      <c r="AJ113" s="910"/>
      <c r="AK113" s="911">
        <v>1336653</v>
      </c>
      <c r="AL113" s="909"/>
      <c r="AM113" s="909"/>
      <c r="AN113" s="909"/>
      <c r="AO113" s="910"/>
      <c r="AP113" s="912">
        <v>10.7</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1444853</v>
      </c>
      <c r="BR113" s="771"/>
      <c r="BS113" s="771"/>
      <c r="BT113" s="771"/>
      <c r="BU113" s="771"/>
      <c r="BV113" s="771">
        <v>1361499</v>
      </c>
      <c r="BW113" s="771"/>
      <c r="BX113" s="771"/>
      <c r="BY113" s="771"/>
      <c r="BZ113" s="771"/>
      <c r="CA113" s="771">
        <v>1265849</v>
      </c>
      <c r="CB113" s="771"/>
      <c r="CC113" s="771"/>
      <c r="CD113" s="771"/>
      <c r="CE113" s="771"/>
      <c r="CF113" s="848">
        <v>10.199999999999999</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279777</v>
      </c>
      <c r="AB114" s="784"/>
      <c r="AC114" s="784"/>
      <c r="AD114" s="784"/>
      <c r="AE114" s="785"/>
      <c r="AF114" s="786">
        <v>273814</v>
      </c>
      <c r="AG114" s="784"/>
      <c r="AH114" s="784"/>
      <c r="AI114" s="784"/>
      <c r="AJ114" s="785"/>
      <c r="AK114" s="786">
        <v>278417</v>
      </c>
      <c r="AL114" s="784"/>
      <c r="AM114" s="784"/>
      <c r="AN114" s="784"/>
      <c r="AO114" s="785"/>
      <c r="AP114" s="754">
        <v>2.2000000000000002</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3617979</v>
      </c>
      <c r="BR114" s="771"/>
      <c r="BS114" s="771"/>
      <c r="BT114" s="771"/>
      <c r="BU114" s="771"/>
      <c r="BV114" s="771">
        <v>3656633</v>
      </c>
      <c r="BW114" s="771"/>
      <c r="BX114" s="771"/>
      <c r="BY114" s="771"/>
      <c r="BZ114" s="771"/>
      <c r="CA114" s="771">
        <v>3275582</v>
      </c>
      <c r="CB114" s="771"/>
      <c r="CC114" s="771"/>
      <c r="CD114" s="771"/>
      <c r="CE114" s="771"/>
      <c r="CF114" s="848">
        <v>26.3</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3134</v>
      </c>
      <c r="AB115" s="909"/>
      <c r="AC115" s="909"/>
      <c r="AD115" s="909"/>
      <c r="AE115" s="910"/>
      <c r="AF115" s="911">
        <v>1578</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v>100744</v>
      </c>
      <c r="BR115" s="771"/>
      <c r="BS115" s="771"/>
      <c r="BT115" s="771"/>
      <c r="BU115" s="771"/>
      <c r="BV115" s="771">
        <v>101470</v>
      </c>
      <c r="BW115" s="771"/>
      <c r="BX115" s="771"/>
      <c r="BY115" s="771"/>
      <c r="BZ115" s="771"/>
      <c r="CA115" s="771">
        <v>226334</v>
      </c>
      <c r="CB115" s="771"/>
      <c r="CC115" s="771"/>
      <c r="CD115" s="771"/>
      <c r="CE115" s="771"/>
      <c r="CF115" s="848">
        <v>1.8</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226689</v>
      </c>
      <c r="DH115" s="784"/>
      <c r="DI115" s="784"/>
      <c r="DJ115" s="784"/>
      <c r="DK115" s="785"/>
      <c r="DL115" s="786">
        <v>217848</v>
      </c>
      <c r="DM115" s="784"/>
      <c r="DN115" s="784"/>
      <c r="DO115" s="784"/>
      <c r="DP115" s="785"/>
      <c r="DQ115" s="786">
        <v>207717</v>
      </c>
      <c r="DR115" s="784"/>
      <c r="DS115" s="784"/>
      <c r="DT115" s="784"/>
      <c r="DU115" s="785"/>
      <c r="DV115" s="754">
        <v>1.7</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315</v>
      </c>
      <c r="AB116" s="784"/>
      <c r="AC116" s="784"/>
      <c r="AD116" s="784"/>
      <c r="AE116" s="785"/>
      <c r="AF116" s="786">
        <v>484</v>
      </c>
      <c r="AG116" s="784"/>
      <c r="AH116" s="784"/>
      <c r="AI116" s="784"/>
      <c r="AJ116" s="785"/>
      <c r="AK116" s="786">
        <v>419</v>
      </c>
      <c r="AL116" s="784"/>
      <c r="AM116" s="784"/>
      <c r="AN116" s="784"/>
      <c r="AO116" s="785"/>
      <c r="AP116" s="754">
        <v>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3499974</v>
      </c>
      <c r="AB117" s="895"/>
      <c r="AC117" s="895"/>
      <c r="AD117" s="895"/>
      <c r="AE117" s="896"/>
      <c r="AF117" s="898">
        <v>3726864</v>
      </c>
      <c r="AG117" s="895"/>
      <c r="AH117" s="895"/>
      <c r="AI117" s="895"/>
      <c r="AJ117" s="896"/>
      <c r="AK117" s="898">
        <v>3682387</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287</v>
      </c>
      <c r="AG118" s="888"/>
      <c r="AH118" s="888"/>
      <c r="AI118" s="888"/>
      <c r="AJ118" s="889"/>
      <c r="AK118" s="890" t="s">
        <v>286</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429</v>
      </c>
      <c r="BP118" s="838"/>
      <c r="BQ118" s="857">
        <v>42703637</v>
      </c>
      <c r="BR118" s="858"/>
      <c r="BS118" s="858"/>
      <c r="BT118" s="858"/>
      <c r="BU118" s="858"/>
      <c r="BV118" s="858">
        <v>42398537</v>
      </c>
      <c r="BW118" s="858"/>
      <c r="BX118" s="858"/>
      <c r="BY118" s="858"/>
      <c r="BZ118" s="858"/>
      <c r="CA118" s="858">
        <v>41026408</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3297938</v>
      </c>
      <c r="BR119" s="800"/>
      <c r="BS119" s="800"/>
      <c r="BT119" s="800"/>
      <c r="BU119" s="800"/>
      <c r="BV119" s="800">
        <v>3457339</v>
      </c>
      <c r="BW119" s="800"/>
      <c r="BX119" s="800"/>
      <c r="BY119" s="800"/>
      <c r="BZ119" s="800"/>
      <c r="CA119" s="800">
        <v>3236858</v>
      </c>
      <c r="CB119" s="800"/>
      <c r="CC119" s="800"/>
      <c r="CD119" s="800"/>
      <c r="CE119" s="800"/>
      <c r="CF119" s="861">
        <v>26</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104450</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6788294</v>
      </c>
      <c r="BR120" s="771"/>
      <c r="BS120" s="771"/>
      <c r="BT120" s="771"/>
      <c r="BU120" s="771"/>
      <c r="BV120" s="771">
        <v>6498010</v>
      </c>
      <c r="BW120" s="771"/>
      <c r="BX120" s="771"/>
      <c r="BY120" s="771"/>
      <c r="BZ120" s="771"/>
      <c r="CA120" s="771">
        <v>6373198</v>
      </c>
      <c r="CB120" s="771"/>
      <c r="CC120" s="771"/>
      <c r="CD120" s="771"/>
      <c r="CE120" s="771"/>
      <c r="CF120" s="848">
        <v>51.2</v>
      </c>
      <c r="CG120" s="849"/>
      <c r="CH120" s="849"/>
      <c r="CI120" s="849"/>
      <c r="CJ120" s="849"/>
      <c r="CK120" s="850" t="s">
        <v>435</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t="s">
        <v>111</v>
      </c>
      <c r="DH120" s="800"/>
      <c r="DI120" s="800"/>
      <c r="DJ120" s="800"/>
      <c r="DK120" s="800"/>
      <c r="DL120" s="800" t="s">
        <v>111</v>
      </c>
      <c r="DM120" s="800"/>
      <c r="DN120" s="800"/>
      <c r="DO120" s="800"/>
      <c r="DP120" s="800"/>
      <c r="DQ120" s="800">
        <v>12223724</v>
      </c>
      <c r="DR120" s="800"/>
      <c r="DS120" s="800"/>
      <c r="DT120" s="800"/>
      <c r="DU120" s="800"/>
      <c r="DV120" s="801">
        <v>98.2</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26841142</v>
      </c>
      <c r="BR121" s="858"/>
      <c r="BS121" s="858"/>
      <c r="BT121" s="858"/>
      <c r="BU121" s="858"/>
      <c r="BV121" s="858">
        <v>27386286</v>
      </c>
      <c r="BW121" s="858"/>
      <c r="BX121" s="858"/>
      <c r="BY121" s="858"/>
      <c r="BZ121" s="858"/>
      <c r="CA121" s="858">
        <v>27311133</v>
      </c>
      <c r="CB121" s="858"/>
      <c r="CC121" s="858"/>
      <c r="CD121" s="858"/>
      <c r="CE121" s="858"/>
      <c r="CF121" s="859">
        <v>219.5</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4999135</v>
      </c>
      <c r="DH121" s="771"/>
      <c r="DI121" s="771"/>
      <c r="DJ121" s="771"/>
      <c r="DK121" s="771"/>
      <c r="DL121" s="771">
        <v>4308517</v>
      </c>
      <c r="DM121" s="771"/>
      <c r="DN121" s="771"/>
      <c r="DO121" s="771"/>
      <c r="DP121" s="771"/>
      <c r="DQ121" s="771">
        <v>3591254</v>
      </c>
      <c r="DR121" s="771"/>
      <c r="DS121" s="771"/>
      <c r="DT121" s="771"/>
      <c r="DU121" s="771"/>
      <c r="DV121" s="823">
        <v>28.9</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438</v>
      </c>
      <c r="BP122" s="838"/>
      <c r="BQ122" s="839">
        <v>36927374</v>
      </c>
      <c r="BR122" s="840"/>
      <c r="BS122" s="840"/>
      <c r="BT122" s="840"/>
      <c r="BU122" s="840"/>
      <c r="BV122" s="840">
        <v>37341635</v>
      </c>
      <c r="BW122" s="840"/>
      <c r="BX122" s="840"/>
      <c r="BY122" s="840"/>
      <c r="BZ122" s="840"/>
      <c r="CA122" s="840">
        <v>36921189</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2335</v>
      </c>
      <c r="DH122" s="771"/>
      <c r="DI122" s="771"/>
      <c r="DJ122" s="771"/>
      <c r="DK122" s="771"/>
      <c r="DL122" s="771">
        <v>2285</v>
      </c>
      <c r="DM122" s="771"/>
      <c r="DN122" s="771"/>
      <c r="DO122" s="771"/>
      <c r="DP122" s="771"/>
      <c r="DQ122" s="771">
        <v>2150</v>
      </c>
      <c r="DR122" s="771"/>
      <c r="DS122" s="771"/>
      <c r="DT122" s="771"/>
      <c r="DU122" s="771"/>
      <c r="DV122" s="823">
        <v>0</v>
      </c>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45.7</v>
      </c>
      <c r="BR123" s="832"/>
      <c r="BS123" s="832"/>
      <c r="BT123" s="832"/>
      <c r="BU123" s="832"/>
      <c r="BV123" s="832">
        <v>40.299999999999997</v>
      </c>
      <c r="BW123" s="832"/>
      <c r="BX123" s="832"/>
      <c r="BY123" s="832"/>
      <c r="BZ123" s="832"/>
      <c r="CA123" s="832">
        <v>32.9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v>11865524</v>
      </c>
      <c r="DH124" s="717"/>
      <c r="DI124" s="717"/>
      <c r="DJ124" s="717"/>
      <c r="DK124" s="718"/>
      <c r="DL124" s="719">
        <v>12312091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3134</v>
      </c>
      <c r="AB126" s="784"/>
      <c r="AC126" s="784"/>
      <c r="AD126" s="784"/>
      <c r="AE126" s="785"/>
      <c r="AF126" s="786">
        <v>1578</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v>100744</v>
      </c>
      <c r="DH126" s="771"/>
      <c r="DI126" s="771"/>
      <c r="DJ126" s="771"/>
      <c r="DK126" s="771"/>
      <c r="DL126" s="771">
        <v>101470</v>
      </c>
      <c r="DM126" s="771"/>
      <c r="DN126" s="771"/>
      <c r="DO126" s="771"/>
      <c r="DP126" s="771"/>
      <c r="DQ126" s="771">
        <v>226334</v>
      </c>
      <c r="DR126" s="771"/>
      <c r="DS126" s="771"/>
      <c r="DT126" s="771"/>
      <c r="DU126" s="771"/>
      <c r="DV126" s="823">
        <v>1.8</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12.82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412381</v>
      </c>
      <c r="AB128" s="724"/>
      <c r="AC128" s="724"/>
      <c r="AD128" s="724"/>
      <c r="AE128" s="725"/>
      <c r="AF128" s="726">
        <v>419313</v>
      </c>
      <c r="AG128" s="724"/>
      <c r="AH128" s="724"/>
      <c r="AI128" s="724"/>
      <c r="AJ128" s="725"/>
      <c r="AK128" s="726">
        <v>455933</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17.82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14514439</v>
      </c>
      <c r="AB129" s="784"/>
      <c r="AC129" s="784"/>
      <c r="AD129" s="784"/>
      <c r="AE129" s="785"/>
      <c r="AF129" s="786">
        <v>14491642</v>
      </c>
      <c r="AG129" s="784"/>
      <c r="AH129" s="784"/>
      <c r="AI129" s="784"/>
      <c r="AJ129" s="785"/>
      <c r="AK129" s="786">
        <v>14501937</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1887034</v>
      </c>
      <c r="AB130" s="784"/>
      <c r="AC130" s="784"/>
      <c r="AD130" s="784"/>
      <c r="AE130" s="785"/>
      <c r="AF130" s="786">
        <v>1946732</v>
      </c>
      <c r="AG130" s="784"/>
      <c r="AH130" s="784"/>
      <c r="AI130" s="784"/>
      <c r="AJ130" s="785"/>
      <c r="AK130" s="786">
        <v>2059508</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32.9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12627405</v>
      </c>
      <c r="AB131" s="717"/>
      <c r="AC131" s="717"/>
      <c r="AD131" s="717"/>
      <c r="AE131" s="718"/>
      <c r="AF131" s="719">
        <v>12544910</v>
      </c>
      <c r="AG131" s="717"/>
      <c r="AH131" s="717"/>
      <c r="AI131" s="717"/>
      <c r="AJ131" s="718"/>
      <c r="AK131" s="719">
        <v>12442429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9.5075670730000006</v>
      </c>
      <c r="AB132" s="740"/>
      <c r="AC132" s="740"/>
      <c r="AD132" s="740"/>
      <c r="AE132" s="741"/>
      <c r="AF132" s="742">
        <v>10.847578820000001</v>
      </c>
      <c r="AG132" s="740"/>
      <c r="AH132" s="740"/>
      <c r="AI132" s="740"/>
      <c r="AJ132" s="741"/>
      <c r="AK132" s="742">
        <v>9.3787635839999997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9.3000000000000007</v>
      </c>
      <c r="AB133" s="749"/>
      <c r="AC133" s="749"/>
      <c r="AD133" s="749"/>
      <c r="AE133" s="750"/>
      <c r="AF133" s="748">
        <v>9.8000000000000007</v>
      </c>
      <c r="AG133" s="749"/>
      <c r="AH133" s="749"/>
      <c r="AI133" s="749"/>
      <c r="AJ133" s="750"/>
      <c r="AK133" s="748">
        <v>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BQ103" sqref="BQ103:DZ10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9" zoomScale="70" zoomScaleNormal="70" zoomScaleSheetLayoutView="55" workbookViewId="0">
      <selection activeCell="BQ103" sqref="BQ103:DZ103"/>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37" workbookViewId="0">
      <selection activeCell="BQ103" sqref="BQ103:DZ103"/>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3904831</v>
      </c>
      <c r="L9" s="264">
        <v>54147</v>
      </c>
      <c r="M9" s="265">
        <v>65114</v>
      </c>
      <c r="N9" s="266">
        <v>-16.8</v>
      </c>
    </row>
    <row r="10" spans="1:16" x14ac:dyDescent="0.15">
      <c r="A10" s="248"/>
      <c r="B10" s="244"/>
      <c r="C10" s="244"/>
      <c r="D10" s="244"/>
      <c r="E10" s="244"/>
      <c r="F10" s="244"/>
      <c r="G10" s="1133" t="s">
        <v>471</v>
      </c>
      <c r="H10" s="1134"/>
      <c r="I10" s="1134"/>
      <c r="J10" s="1135"/>
      <c r="K10" s="267">
        <v>223807</v>
      </c>
      <c r="L10" s="268">
        <v>3103</v>
      </c>
      <c r="M10" s="269">
        <v>4538</v>
      </c>
      <c r="N10" s="270">
        <v>-31.6</v>
      </c>
    </row>
    <row r="11" spans="1:16" ht="13.5" customHeight="1" x14ac:dyDescent="0.15">
      <c r="A11" s="248"/>
      <c r="B11" s="244"/>
      <c r="C11" s="244"/>
      <c r="D11" s="244"/>
      <c r="E11" s="244"/>
      <c r="F11" s="244"/>
      <c r="G11" s="1133" t="s">
        <v>472</v>
      </c>
      <c r="H11" s="1134"/>
      <c r="I11" s="1134"/>
      <c r="J11" s="1135"/>
      <c r="K11" s="267">
        <v>933724</v>
      </c>
      <c r="L11" s="268">
        <v>12948</v>
      </c>
      <c r="M11" s="269">
        <v>5513</v>
      </c>
      <c r="N11" s="270">
        <v>134.9</v>
      </c>
    </row>
    <row r="12" spans="1:16" ht="13.5" customHeight="1" x14ac:dyDescent="0.15">
      <c r="A12" s="248"/>
      <c r="B12" s="244"/>
      <c r="C12" s="244"/>
      <c r="D12" s="244"/>
      <c r="E12" s="244"/>
      <c r="F12" s="244"/>
      <c r="G12" s="1133" t="s">
        <v>473</v>
      </c>
      <c r="H12" s="1134"/>
      <c r="I12" s="1134"/>
      <c r="J12" s="1135"/>
      <c r="K12" s="267">
        <v>179942</v>
      </c>
      <c r="L12" s="268">
        <v>2495</v>
      </c>
      <c r="M12" s="269">
        <v>953</v>
      </c>
      <c r="N12" s="270">
        <v>161.80000000000001</v>
      </c>
    </row>
    <row r="13" spans="1:16" ht="13.5" customHeight="1" x14ac:dyDescent="0.15">
      <c r="A13" s="248"/>
      <c r="B13" s="244"/>
      <c r="C13" s="244"/>
      <c r="D13" s="244"/>
      <c r="E13" s="244"/>
      <c r="F13" s="244"/>
      <c r="G13" s="1133" t="s">
        <v>474</v>
      </c>
      <c r="H13" s="1134"/>
      <c r="I13" s="1134"/>
      <c r="J13" s="1135"/>
      <c r="K13" s="267" t="s">
        <v>475</v>
      </c>
      <c r="L13" s="268" t="s">
        <v>475</v>
      </c>
      <c r="M13" s="269">
        <v>2</v>
      </c>
      <c r="N13" s="270" t="s">
        <v>475</v>
      </c>
    </row>
    <row r="14" spans="1:16" ht="13.5" customHeight="1" x14ac:dyDescent="0.15">
      <c r="A14" s="248"/>
      <c r="B14" s="244"/>
      <c r="C14" s="244"/>
      <c r="D14" s="244"/>
      <c r="E14" s="244"/>
      <c r="F14" s="244"/>
      <c r="G14" s="1133" t="s">
        <v>476</v>
      </c>
      <c r="H14" s="1134"/>
      <c r="I14" s="1134"/>
      <c r="J14" s="1135"/>
      <c r="K14" s="267">
        <v>224855</v>
      </c>
      <c r="L14" s="268">
        <v>3118</v>
      </c>
      <c r="M14" s="269">
        <v>2887</v>
      </c>
      <c r="N14" s="270">
        <v>8</v>
      </c>
    </row>
    <row r="15" spans="1:16" ht="13.5" customHeight="1" x14ac:dyDescent="0.15">
      <c r="A15" s="248"/>
      <c r="B15" s="244"/>
      <c r="C15" s="244"/>
      <c r="D15" s="244"/>
      <c r="E15" s="244"/>
      <c r="F15" s="244"/>
      <c r="G15" s="1133" t="s">
        <v>477</v>
      </c>
      <c r="H15" s="1134"/>
      <c r="I15" s="1134"/>
      <c r="J15" s="1135"/>
      <c r="K15" s="267">
        <v>22542</v>
      </c>
      <c r="L15" s="268">
        <v>313</v>
      </c>
      <c r="M15" s="269">
        <v>1642</v>
      </c>
      <c r="N15" s="270">
        <v>-80.900000000000006</v>
      </c>
    </row>
    <row r="16" spans="1:16" x14ac:dyDescent="0.15">
      <c r="A16" s="248"/>
      <c r="B16" s="244"/>
      <c r="C16" s="244"/>
      <c r="D16" s="244"/>
      <c r="E16" s="244"/>
      <c r="F16" s="244"/>
      <c r="G16" s="1136" t="s">
        <v>478</v>
      </c>
      <c r="H16" s="1137"/>
      <c r="I16" s="1137"/>
      <c r="J16" s="1138"/>
      <c r="K16" s="268">
        <v>-343730</v>
      </c>
      <c r="L16" s="268">
        <v>-4766</v>
      </c>
      <c r="M16" s="269">
        <v>-6965</v>
      </c>
      <c r="N16" s="270">
        <v>-31.6</v>
      </c>
    </row>
    <row r="17" spans="1:16" x14ac:dyDescent="0.15">
      <c r="A17" s="248"/>
      <c r="B17" s="244"/>
      <c r="C17" s="244"/>
      <c r="D17" s="244"/>
      <c r="E17" s="244"/>
      <c r="F17" s="244"/>
      <c r="G17" s="1136" t="s">
        <v>170</v>
      </c>
      <c r="H17" s="1137"/>
      <c r="I17" s="1137"/>
      <c r="J17" s="1138"/>
      <c r="K17" s="268">
        <v>5145971</v>
      </c>
      <c r="L17" s="268">
        <v>71357</v>
      </c>
      <c r="M17" s="269">
        <v>73685</v>
      </c>
      <c r="N17" s="270">
        <v>-3.2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5.62</v>
      </c>
      <c r="L21" s="281">
        <v>7.13</v>
      </c>
      <c r="M21" s="282">
        <v>-1.51</v>
      </c>
      <c r="N21" s="249"/>
      <c r="O21" s="283"/>
      <c r="P21" s="279"/>
    </row>
    <row r="22" spans="1:16" s="284" customFormat="1" x14ac:dyDescent="0.15">
      <c r="A22" s="279"/>
      <c r="B22" s="249"/>
      <c r="C22" s="249"/>
      <c r="D22" s="249"/>
      <c r="E22" s="249"/>
      <c r="F22" s="249"/>
      <c r="G22" s="1130" t="s">
        <v>484</v>
      </c>
      <c r="H22" s="1131"/>
      <c r="I22" s="1131"/>
      <c r="J22" s="1132"/>
      <c r="K22" s="285">
        <v>101.3</v>
      </c>
      <c r="L22" s="286">
        <v>98.1</v>
      </c>
      <c r="M22" s="287">
        <v>3.2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487</v>
      </c>
      <c r="H32" s="1122"/>
      <c r="I32" s="1122"/>
      <c r="J32" s="1123"/>
      <c r="K32" s="294">
        <v>2066898</v>
      </c>
      <c r="L32" s="294">
        <v>28661</v>
      </c>
      <c r="M32" s="295">
        <v>43359</v>
      </c>
      <c r="N32" s="296">
        <v>-33.9</v>
      </c>
    </row>
    <row r="33" spans="1:16" ht="13.5" customHeight="1" x14ac:dyDescent="0.15">
      <c r="A33" s="248"/>
      <c r="B33" s="244"/>
      <c r="C33" s="244"/>
      <c r="D33" s="244"/>
      <c r="E33" s="244"/>
      <c r="F33" s="244"/>
      <c r="G33" s="1121" t="s">
        <v>488</v>
      </c>
      <c r="H33" s="1122"/>
      <c r="I33" s="1122"/>
      <c r="J33" s="1123"/>
      <c r="K33" s="294" t="s">
        <v>475</v>
      </c>
      <c r="L33" s="294" t="s">
        <v>475</v>
      </c>
      <c r="M33" s="295">
        <v>0</v>
      </c>
      <c r="N33" s="296" t="s">
        <v>475</v>
      </c>
    </row>
    <row r="34" spans="1:16" ht="27" customHeight="1" x14ac:dyDescent="0.15">
      <c r="A34" s="248"/>
      <c r="B34" s="244"/>
      <c r="C34" s="244"/>
      <c r="D34" s="244"/>
      <c r="E34" s="244"/>
      <c r="F34" s="244"/>
      <c r="G34" s="1121" t="s">
        <v>489</v>
      </c>
      <c r="H34" s="1122"/>
      <c r="I34" s="1122"/>
      <c r="J34" s="1123"/>
      <c r="K34" s="294" t="s">
        <v>475</v>
      </c>
      <c r="L34" s="294" t="s">
        <v>475</v>
      </c>
      <c r="M34" s="295">
        <v>39</v>
      </c>
      <c r="N34" s="296" t="s">
        <v>475</v>
      </c>
    </row>
    <row r="35" spans="1:16" ht="27" customHeight="1" x14ac:dyDescent="0.15">
      <c r="A35" s="248"/>
      <c r="B35" s="244"/>
      <c r="C35" s="244"/>
      <c r="D35" s="244"/>
      <c r="E35" s="244"/>
      <c r="F35" s="244"/>
      <c r="G35" s="1121" t="s">
        <v>490</v>
      </c>
      <c r="H35" s="1122"/>
      <c r="I35" s="1122"/>
      <c r="J35" s="1123"/>
      <c r="K35" s="294">
        <v>1336653</v>
      </c>
      <c r="L35" s="294">
        <v>18535</v>
      </c>
      <c r="M35" s="295">
        <v>11806</v>
      </c>
      <c r="N35" s="296">
        <v>57</v>
      </c>
    </row>
    <row r="36" spans="1:16" ht="27" customHeight="1" x14ac:dyDescent="0.15">
      <c r="A36" s="248"/>
      <c r="B36" s="244"/>
      <c r="C36" s="244"/>
      <c r="D36" s="244"/>
      <c r="E36" s="244"/>
      <c r="F36" s="244"/>
      <c r="G36" s="1121" t="s">
        <v>491</v>
      </c>
      <c r="H36" s="1122"/>
      <c r="I36" s="1122"/>
      <c r="J36" s="1123"/>
      <c r="K36" s="294">
        <v>278417</v>
      </c>
      <c r="L36" s="294">
        <v>3861</v>
      </c>
      <c r="M36" s="295">
        <v>1910</v>
      </c>
      <c r="N36" s="296">
        <v>102.1</v>
      </c>
    </row>
    <row r="37" spans="1:16" ht="13.5" customHeight="1" x14ac:dyDescent="0.15">
      <c r="A37" s="248"/>
      <c r="B37" s="244"/>
      <c r="C37" s="244"/>
      <c r="D37" s="244"/>
      <c r="E37" s="244"/>
      <c r="F37" s="244"/>
      <c r="G37" s="1121" t="s">
        <v>492</v>
      </c>
      <c r="H37" s="1122"/>
      <c r="I37" s="1122"/>
      <c r="J37" s="1123"/>
      <c r="K37" s="294" t="s">
        <v>475</v>
      </c>
      <c r="L37" s="294" t="s">
        <v>475</v>
      </c>
      <c r="M37" s="295">
        <v>1129</v>
      </c>
      <c r="N37" s="296" t="s">
        <v>475</v>
      </c>
    </row>
    <row r="38" spans="1:16" ht="27" customHeight="1" x14ac:dyDescent="0.15">
      <c r="A38" s="248"/>
      <c r="B38" s="244"/>
      <c r="C38" s="244"/>
      <c r="D38" s="244"/>
      <c r="E38" s="244"/>
      <c r="F38" s="244"/>
      <c r="G38" s="1124" t="s">
        <v>493</v>
      </c>
      <c r="H38" s="1125"/>
      <c r="I38" s="1125"/>
      <c r="J38" s="1126"/>
      <c r="K38" s="297">
        <v>419</v>
      </c>
      <c r="L38" s="297">
        <v>6</v>
      </c>
      <c r="M38" s="298">
        <v>5</v>
      </c>
      <c r="N38" s="299">
        <v>20</v>
      </c>
      <c r="O38" s="293"/>
    </row>
    <row r="39" spans="1:16" x14ac:dyDescent="0.15">
      <c r="A39" s="248"/>
      <c r="B39" s="244"/>
      <c r="C39" s="244"/>
      <c r="D39" s="244"/>
      <c r="E39" s="244"/>
      <c r="F39" s="244"/>
      <c r="G39" s="1124" t="s">
        <v>494</v>
      </c>
      <c r="H39" s="1125"/>
      <c r="I39" s="1125"/>
      <c r="J39" s="1126"/>
      <c r="K39" s="300">
        <v>-455933</v>
      </c>
      <c r="L39" s="300">
        <v>-6322</v>
      </c>
      <c r="M39" s="301">
        <v>-5126</v>
      </c>
      <c r="N39" s="302">
        <v>23.3</v>
      </c>
      <c r="O39" s="293"/>
    </row>
    <row r="40" spans="1:16" ht="27" customHeight="1" x14ac:dyDescent="0.15">
      <c r="A40" s="248"/>
      <c r="B40" s="244"/>
      <c r="C40" s="244"/>
      <c r="D40" s="244"/>
      <c r="E40" s="244"/>
      <c r="F40" s="244"/>
      <c r="G40" s="1121" t="s">
        <v>495</v>
      </c>
      <c r="H40" s="1122"/>
      <c r="I40" s="1122"/>
      <c r="J40" s="1123"/>
      <c r="K40" s="300">
        <v>-2059508</v>
      </c>
      <c r="L40" s="300">
        <v>-28558</v>
      </c>
      <c r="M40" s="301">
        <v>-37205</v>
      </c>
      <c r="N40" s="302">
        <v>-23.2</v>
      </c>
      <c r="O40" s="293"/>
    </row>
    <row r="41" spans="1:16" x14ac:dyDescent="0.15">
      <c r="A41" s="248"/>
      <c r="B41" s="244"/>
      <c r="C41" s="244"/>
      <c r="D41" s="244"/>
      <c r="E41" s="244"/>
      <c r="F41" s="244"/>
      <c r="G41" s="1127" t="s">
        <v>281</v>
      </c>
      <c r="H41" s="1128"/>
      <c r="I41" s="1128"/>
      <c r="J41" s="1129"/>
      <c r="K41" s="294">
        <v>1166946</v>
      </c>
      <c r="L41" s="300">
        <v>16182</v>
      </c>
      <c r="M41" s="301">
        <v>15917</v>
      </c>
      <c r="N41" s="302">
        <v>1.7</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499</v>
      </c>
      <c r="K49" s="1117"/>
      <c r="L49" s="1117"/>
      <c r="M49" s="1117"/>
      <c r="N49" s="1118"/>
    </row>
    <row r="50" spans="1:14" x14ac:dyDescent="0.15">
      <c r="A50" s="248"/>
      <c r="B50" s="244"/>
      <c r="C50" s="244"/>
      <c r="D50" s="244"/>
      <c r="E50" s="244"/>
      <c r="F50" s="244"/>
      <c r="G50" s="312"/>
      <c r="H50" s="313"/>
      <c r="I50" s="1115"/>
      <c r="J50" s="314" t="s">
        <v>500</v>
      </c>
      <c r="K50" s="315" t="s">
        <v>501</v>
      </c>
      <c r="L50" s="316" t="s">
        <v>502</v>
      </c>
      <c r="M50" s="317" t="s">
        <v>503</v>
      </c>
      <c r="N50" s="318" t="s">
        <v>504</v>
      </c>
    </row>
    <row r="51" spans="1:14" x14ac:dyDescent="0.15">
      <c r="A51" s="248"/>
      <c r="B51" s="244"/>
      <c r="C51" s="244"/>
      <c r="D51" s="244"/>
      <c r="E51" s="244"/>
      <c r="F51" s="244"/>
      <c r="G51" s="310" t="s">
        <v>505</v>
      </c>
      <c r="H51" s="311"/>
      <c r="I51" s="319">
        <v>1230336</v>
      </c>
      <c r="J51" s="320">
        <v>16912</v>
      </c>
      <c r="K51" s="321">
        <v>-10.5</v>
      </c>
      <c r="L51" s="322">
        <v>44162</v>
      </c>
      <c r="M51" s="323">
        <v>-7.7</v>
      </c>
      <c r="N51" s="324">
        <v>-2.8</v>
      </c>
    </row>
    <row r="52" spans="1:14" x14ac:dyDescent="0.15">
      <c r="A52" s="248"/>
      <c r="B52" s="244"/>
      <c r="C52" s="244"/>
      <c r="D52" s="244"/>
      <c r="E52" s="244"/>
      <c r="F52" s="244"/>
      <c r="G52" s="325"/>
      <c r="H52" s="326" t="s">
        <v>506</v>
      </c>
      <c r="I52" s="327">
        <v>779359</v>
      </c>
      <c r="J52" s="328">
        <v>10713</v>
      </c>
      <c r="K52" s="329">
        <v>-19.399999999999999</v>
      </c>
      <c r="L52" s="330">
        <v>24931</v>
      </c>
      <c r="M52" s="331">
        <v>-9</v>
      </c>
      <c r="N52" s="332">
        <v>-10.4</v>
      </c>
    </row>
    <row r="53" spans="1:14" x14ac:dyDescent="0.15">
      <c r="A53" s="248"/>
      <c r="B53" s="244"/>
      <c r="C53" s="244"/>
      <c r="D53" s="244"/>
      <c r="E53" s="244"/>
      <c r="F53" s="244"/>
      <c r="G53" s="310" t="s">
        <v>507</v>
      </c>
      <c r="H53" s="311"/>
      <c r="I53" s="319">
        <v>816790</v>
      </c>
      <c r="J53" s="320">
        <v>11318</v>
      </c>
      <c r="K53" s="321">
        <v>-33.1</v>
      </c>
      <c r="L53" s="322">
        <v>47569</v>
      </c>
      <c r="M53" s="323">
        <v>7.7</v>
      </c>
      <c r="N53" s="324">
        <v>-40.799999999999997</v>
      </c>
    </row>
    <row r="54" spans="1:14" x14ac:dyDescent="0.15">
      <c r="A54" s="248"/>
      <c r="B54" s="244"/>
      <c r="C54" s="244"/>
      <c r="D54" s="244"/>
      <c r="E54" s="244"/>
      <c r="F54" s="244"/>
      <c r="G54" s="325"/>
      <c r="H54" s="326" t="s">
        <v>506</v>
      </c>
      <c r="I54" s="327">
        <v>564477</v>
      </c>
      <c r="J54" s="328">
        <v>7822</v>
      </c>
      <c r="K54" s="329">
        <v>-27</v>
      </c>
      <c r="L54" s="330">
        <v>26255</v>
      </c>
      <c r="M54" s="331">
        <v>5.3</v>
      </c>
      <c r="N54" s="332">
        <v>-32.299999999999997</v>
      </c>
    </row>
    <row r="55" spans="1:14" x14ac:dyDescent="0.15">
      <c r="A55" s="248"/>
      <c r="B55" s="244"/>
      <c r="C55" s="244"/>
      <c r="D55" s="244"/>
      <c r="E55" s="244"/>
      <c r="F55" s="244"/>
      <c r="G55" s="310" t="s">
        <v>508</v>
      </c>
      <c r="H55" s="311"/>
      <c r="I55" s="319">
        <v>882631</v>
      </c>
      <c r="J55" s="320">
        <v>12129</v>
      </c>
      <c r="K55" s="321">
        <v>7.2</v>
      </c>
      <c r="L55" s="322">
        <v>50880</v>
      </c>
      <c r="M55" s="323">
        <v>7</v>
      </c>
      <c r="N55" s="324">
        <v>0.2</v>
      </c>
    </row>
    <row r="56" spans="1:14" x14ac:dyDescent="0.15">
      <c r="A56" s="248"/>
      <c r="B56" s="244"/>
      <c r="C56" s="244"/>
      <c r="D56" s="244"/>
      <c r="E56" s="244"/>
      <c r="F56" s="244"/>
      <c r="G56" s="325"/>
      <c r="H56" s="326" t="s">
        <v>506</v>
      </c>
      <c r="I56" s="327">
        <v>668147</v>
      </c>
      <c r="J56" s="328">
        <v>9182</v>
      </c>
      <c r="K56" s="329">
        <v>17.399999999999999</v>
      </c>
      <c r="L56" s="330">
        <v>26879</v>
      </c>
      <c r="M56" s="331">
        <v>2.4</v>
      </c>
      <c r="N56" s="332">
        <v>15</v>
      </c>
    </row>
    <row r="57" spans="1:14" x14ac:dyDescent="0.15">
      <c r="A57" s="248"/>
      <c r="B57" s="244"/>
      <c r="C57" s="244"/>
      <c r="D57" s="244"/>
      <c r="E57" s="244"/>
      <c r="F57" s="244"/>
      <c r="G57" s="310" t="s">
        <v>509</v>
      </c>
      <c r="H57" s="311"/>
      <c r="I57" s="319">
        <v>1325516</v>
      </c>
      <c r="J57" s="320">
        <v>18249</v>
      </c>
      <c r="K57" s="321">
        <v>50.5</v>
      </c>
      <c r="L57" s="322">
        <v>63956</v>
      </c>
      <c r="M57" s="323">
        <v>25.7</v>
      </c>
      <c r="N57" s="324">
        <v>24.8</v>
      </c>
    </row>
    <row r="58" spans="1:14" x14ac:dyDescent="0.15">
      <c r="A58" s="248"/>
      <c r="B58" s="244"/>
      <c r="C58" s="244"/>
      <c r="D58" s="244"/>
      <c r="E58" s="244"/>
      <c r="F58" s="244"/>
      <c r="G58" s="325"/>
      <c r="H58" s="326" t="s">
        <v>506</v>
      </c>
      <c r="I58" s="327">
        <v>899539</v>
      </c>
      <c r="J58" s="328">
        <v>12384</v>
      </c>
      <c r="K58" s="329">
        <v>34.9</v>
      </c>
      <c r="L58" s="330">
        <v>29239</v>
      </c>
      <c r="M58" s="331">
        <v>8.8000000000000007</v>
      </c>
      <c r="N58" s="332">
        <v>26.1</v>
      </c>
    </row>
    <row r="59" spans="1:14" x14ac:dyDescent="0.15">
      <c r="A59" s="248"/>
      <c r="B59" s="244"/>
      <c r="C59" s="244"/>
      <c r="D59" s="244"/>
      <c r="E59" s="244"/>
      <c r="F59" s="244"/>
      <c r="G59" s="310" t="s">
        <v>510</v>
      </c>
      <c r="H59" s="311"/>
      <c r="I59" s="319">
        <v>921268</v>
      </c>
      <c r="J59" s="320">
        <v>12775</v>
      </c>
      <c r="K59" s="321">
        <v>-30</v>
      </c>
      <c r="L59" s="322">
        <v>66255</v>
      </c>
      <c r="M59" s="323">
        <v>3.6</v>
      </c>
      <c r="N59" s="324">
        <v>-33.6</v>
      </c>
    </row>
    <row r="60" spans="1:14" x14ac:dyDescent="0.15">
      <c r="A60" s="248"/>
      <c r="B60" s="244"/>
      <c r="C60" s="244"/>
      <c r="D60" s="244"/>
      <c r="E60" s="244"/>
      <c r="F60" s="244"/>
      <c r="G60" s="325"/>
      <c r="H60" s="326" t="s">
        <v>506</v>
      </c>
      <c r="I60" s="333">
        <v>661837</v>
      </c>
      <c r="J60" s="328">
        <v>9177</v>
      </c>
      <c r="K60" s="329">
        <v>-25.9</v>
      </c>
      <c r="L60" s="330">
        <v>31822</v>
      </c>
      <c r="M60" s="331">
        <v>8.8000000000000007</v>
      </c>
      <c r="N60" s="332">
        <v>-34.700000000000003</v>
      </c>
    </row>
    <row r="61" spans="1:14" x14ac:dyDescent="0.15">
      <c r="A61" s="248"/>
      <c r="B61" s="244"/>
      <c r="C61" s="244"/>
      <c r="D61" s="244"/>
      <c r="E61" s="244"/>
      <c r="F61" s="244"/>
      <c r="G61" s="310" t="s">
        <v>511</v>
      </c>
      <c r="H61" s="334"/>
      <c r="I61" s="335">
        <v>1035308</v>
      </c>
      <c r="J61" s="336">
        <v>14277</v>
      </c>
      <c r="K61" s="337">
        <v>-3.2</v>
      </c>
      <c r="L61" s="338">
        <v>54564</v>
      </c>
      <c r="M61" s="339">
        <v>7.3</v>
      </c>
      <c r="N61" s="324">
        <v>-10.5</v>
      </c>
    </row>
    <row r="62" spans="1:14" x14ac:dyDescent="0.15">
      <c r="A62" s="248"/>
      <c r="B62" s="244"/>
      <c r="C62" s="244"/>
      <c r="D62" s="244"/>
      <c r="E62" s="244"/>
      <c r="F62" s="244"/>
      <c r="G62" s="325"/>
      <c r="H62" s="326" t="s">
        <v>506</v>
      </c>
      <c r="I62" s="327">
        <v>714672</v>
      </c>
      <c r="J62" s="328">
        <v>9856</v>
      </c>
      <c r="K62" s="329">
        <v>-4</v>
      </c>
      <c r="L62" s="330">
        <v>27825</v>
      </c>
      <c r="M62" s="331">
        <v>3.3</v>
      </c>
      <c r="N62" s="332">
        <v>-7.3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9" zoomScaleNormal="100" zoomScaleSheetLayoutView="100" workbookViewId="0">
      <selection activeCell="BQ103" sqref="BQ103:DZ10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1.53</v>
      </c>
      <c r="G47" s="12">
        <v>4.17</v>
      </c>
      <c r="H47" s="12">
        <v>5.67</v>
      </c>
      <c r="I47" s="12">
        <v>6.6</v>
      </c>
      <c r="J47" s="13">
        <v>5.09</v>
      </c>
    </row>
    <row r="48" spans="2:10" ht="57.75" customHeight="1" x14ac:dyDescent="0.15">
      <c r="B48" s="14"/>
      <c r="C48" s="1141" t="s">
        <v>4</v>
      </c>
      <c r="D48" s="1141"/>
      <c r="E48" s="1142"/>
      <c r="F48" s="15">
        <v>5.01</v>
      </c>
      <c r="G48" s="16">
        <v>3.23</v>
      </c>
      <c r="H48" s="16">
        <v>1.79</v>
      </c>
      <c r="I48" s="16">
        <v>0.79</v>
      </c>
      <c r="J48" s="17">
        <v>0.08</v>
      </c>
    </row>
    <row r="49" spans="2:10" ht="57.75" customHeight="1" thickBot="1" x14ac:dyDescent="0.2">
      <c r="B49" s="18"/>
      <c r="C49" s="1143" t="s">
        <v>5</v>
      </c>
      <c r="D49" s="1143"/>
      <c r="E49" s="1144"/>
      <c r="F49" s="19">
        <v>4.93</v>
      </c>
      <c r="G49" s="20" t="s">
        <v>518</v>
      </c>
      <c r="H49" s="20" t="s">
        <v>519</v>
      </c>
      <c r="I49" s="20" t="s">
        <v>520</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BQ103" sqref="BQ103:DZ10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522</v>
      </c>
      <c r="D34" s="1151"/>
      <c r="E34" s="1152"/>
      <c r="F34" s="32" t="s">
        <v>523</v>
      </c>
      <c r="G34" s="33" t="s">
        <v>524</v>
      </c>
      <c r="H34" s="33" t="s">
        <v>525</v>
      </c>
      <c r="I34" s="33" t="s">
        <v>526</v>
      </c>
      <c r="J34" s="34" t="s">
        <v>527</v>
      </c>
      <c r="K34" s="22"/>
      <c r="L34" s="22"/>
      <c r="M34" s="22"/>
      <c r="N34" s="22"/>
      <c r="O34" s="22"/>
      <c r="P34" s="22"/>
    </row>
    <row r="35" spans="1:16" ht="39" customHeight="1" x14ac:dyDescent="0.15">
      <c r="A35" s="22"/>
      <c r="B35" s="35"/>
      <c r="C35" s="1145" t="s">
        <v>528</v>
      </c>
      <c r="D35" s="1146"/>
      <c r="E35" s="1147"/>
      <c r="F35" s="36" t="s">
        <v>529</v>
      </c>
      <c r="G35" s="37" t="s">
        <v>530</v>
      </c>
      <c r="H35" s="37" t="s">
        <v>531</v>
      </c>
      <c r="I35" s="37" t="s">
        <v>532</v>
      </c>
      <c r="J35" s="38" t="s">
        <v>533</v>
      </c>
      <c r="K35" s="22"/>
      <c r="L35" s="22"/>
      <c r="M35" s="22"/>
      <c r="N35" s="22"/>
      <c r="O35" s="22"/>
      <c r="P35" s="22"/>
    </row>
    <row r="36" spans="1:16" ht="39" customHeight="1" x14ac:dyDescent="0.15">
      <c r="A36" s="22"/>
      <c r="B36" s="35"/>
      <c r="C36" s="1145" t="s">
        <v>534</v>
      </c>
      <c r="D36" s="1146"/>
      <c r="E36" s="1147"/>
      <c r="F36" s="36">
        <v>8.85</v>
      </c>
      <c r="G36" s="37">
        <v>10.36</v>
      </c>
      <c r="H36" s="37">
        <v>11.2</v>
      </c>
      <c r="I36" s="37">
        <v>13.27</v>
      </c>
      <c r="J36" s="38">
        <v>15.2</v>
      </c>
      <c r="K36" s="22"/>
      <c r="L36" s="22"/>
      <c r="M36" s="22"/>
      <c r="N36" s="22"/>
      <c r="O36" s="22"/>
      <c r="P36" s="22"/>
    </row>
    <row r="37" spans="1:16" ht="39" customHeight="1" x14ac:dyDescent="0.15">
      <c r="A37" s="22"/>
      <c r="B37" s="35"/>
      <c r="C37" s="1145" t="s">
        <v>535</v>
      </c>
      <c r="D37" s="1146"/>
      <c r="E37" s="1147"/>
      <c r="F37" s="36">
        <v>0.22</v>
      </c>
      <c r="G37" s="37">
        <v>0.4</v>
      </c>
      <c r="H37" s="37">
        <v>0.61</v>
      </c>
      <c r="I37" s="37">
        <v>0.6</v>
      </c>
      <c r="J37" s="38">
        <v>0.36</v>
      </c>
      <c r="K37" s="22"/>
      <c r="L37" s="22"/>
      <c r="M37" s="22"/>
      <c r="N37" s="22"/>
      <c r="O37" s="22"/>
      <c r="P37" s="22"/>
    </row>
    <row r="38" spans="1:16" ht="39" customHeight="1" x14ac:dyDescent="0.15">
      <c r="A38" s="22"/>
      <c r="B38" s="35"/>
      <c r="C38" s="1145" t="s">
        <v>536</v>
      </c>
      <c r="D38" s="1146"/>
      <c r="E38" s="1147"/>
      <c r="F38" s="36" t="s">
        <v>475</v>
      </c>
      <c r="G38" s="37" t="s">
        <v>475</v>
      </c>
      <c r="H38" s="37" t="s">
        <v>475</v>
      </c>
      <c r="I38" s="37" t="s">
        <v>475</v>
      </c>
      <c r="J38" s="38">
        <v>0.35</v>
      </c>
      <c r="K38" s="22"/>
      <c r="L38" s="22"/>
      <c r="M38" s="22"/>
      <c r="N38" s="22"/>
      <c r="O38" s="22"/>
      <c r="P38" s="22"/>
    </row>
    <row r="39" spans="1:16" ht="39" customHeight="1" x14ac:dyDescent="0.15">
      <c r="A39" s="22"/>
      <c r="B39" s="35"/>
      <c r="C39" s="1145" t="s">
        <v>537</v>
      </c>
      <c r="D39" s="1146"/>
      <c r="E39" s="1147"/>
      <c r="F39" s="36">
        <v>0.14000000000000001</v>
      </c>
      <c r="G39" s="37">
        <v>0.1</v>
      </c>
      <c r="H39" s="37">
        <v>0.14000000000000001</v>
      </c>
      <c r="I39" s="37">
        <v>0.13</v>
      </c>
      <c r="J39" s="38">
        <v>0.15</v>
      </c>
      <c r="K39" s="22"/>
      <c r="L39" s="22"/>
      <c r="M39" s="22"/>
      <c r="N39" s="22"/>
      <c r="O39" s="22"/>
      <c r="P39" s="22"/>
    </row>
    <row r="40" spans="1:16" ht="39" customHeight="1" x14ac:dyDescent="0.15">
      <c r="A40" s="22"/>
      <c r="B40" s="35"/>
      <c r="C40" s="1145" t="s">
        <v>538</v>
      </c>
      <c r="D40" s="1146"/>
      <c r="E40" s="1147"/>
      <c r="F40" s="36">
        <v>5</v>
      </c>
      <c r="G40" s="37">
        <v>3.22</v>
      </c>
      <c r="H40" s="37">
        <v>1.78</v>
      </c>
      <c r="I40" s="37">
        <v>0.79</v>
      </c>
      <c r="J40" s="38">
        <v>0.08</v>
      </c>
      <c r="K40" s="22"/>
      <c r="L40" s="22"/>
      <c r="M40" s="22"/>
      <c r="N40" s="22"/>
      <c r="O40" s="22"/>
      <c r="P40" s="22"/>
    </row>
    <row r="41" spans="1:16" ht="39" customHeight="1" x14ac:dyDescent="0.15">
      <c r="A41" s="22"/>
      <c r="B41" s="35"/>
      <c r="C41" s="1145" t="s">
        <v>539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540</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541</v>
      </c>
      <c r="D43" s="1149"/>
      <c r="E43" s="1150"/>
      <c r="F43" s="41">
        <v>0</v>
      </c>
      <c r="G43" s="42">
        <v>0</v>
      </c>
      <c r="H43" s="42">
        <v>0</v>
      </c>
      <c r="I43" s="42">
        <v>0.56000000000000005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election activeCell="BQ103" sqref="BQ103:DZ10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1952</v>
      </c>
      <c r="L45" s="60">
        <v>1858</v>
      </c>
      <c r="M45" s="60">
        <v>1926</v>
      </c>
      <c r="N45" s="60">
        <v>2063</v>
      </c>
      <c r="O45" s="61">
        <v>2067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1281</v>
      </c>
      <c r="L48" s="64">
        <v>1264</v>
      </c>
      <c r="M48" s="64">
        <v>1290</v>
      </c>
      <c r="N48" s="64">
        <v>1388</v>
      </c>
      <c r="O48" s="65">
        <v>1337</v>
      </c>
      <c r="P48" s="48"/>
      <c r="Q48" s="48"/>
      <c r="R48" s="48"/>
      <c r="S48" s="48"/>
      <c r="T48" s="48"/>
      <c r="U48" s="48"/>
    </row>
    <row r="49" spans="1:21" ht="30.75" customHeight="1" x14ac:dyDescent="0.15">
      <c r="A49" s="48"/>
      <c r="B49" s="1163"/>
      <c r="C49" s="1164"/>
      <c r="D49" s="62"/>
      <c r="E49" s="1155" t="s">
        <v>16</v>
      </c>
      <c r="F49" s="1155"/>
      <c r="G49" s="1155"/>
      <c r="H49" s="1155"/>
      <c r="I49" s="1155"/>
      <c r="J49" s="1156"/>
      <c r="K49" s="63">
        <v>302</v>
      </c>
      <c r="L49" s="64">
        <v>282</v>
      </c>
      <c r="M49" s="64">
        <v>280</v>
      </c>
      <c r="N49" s="64">
        <v>274</v>
      </c>
      <c r="O49" s="65">
        <v>278</v>
      </c>
      <c r="P49" s="48"/>
      <c r="Q49" s="48"/>
      <c r="R49" s="48"/>
      <c r="S49" s="48"/>
      <c r="T49" s="48"/>
      <c r="U49" s="48"/>
    </row>
    <row r="50" spans="1:21" ht="30.75" customHeight="1" x14ac:dyDescent="0.15">
      <c r="A50" s="48"/>
      <c r="B50" s="1163"/>
      <c r="C50" s="1164"/>
      <c r="D50" s="62"/>
      <c r="E50" s="1155" t="s">
        <v>17</v>
      </c>
      <c r="F50" s="1155"/>
      <c r="G50" s="1155"/>
      <c r="H50" s="1155"/>
      <c r="I50" s="1155"/>
      <c r="J50" s="1156"/>
      <c r="K50" s="63">
        <v>6</v>
      </c>
      <c r="L50" s="64">
        <v>5</v>
      </c>
      <c r="M50" s="64">
        <v>3</v>
      </c>
      <c r="N50" s="64">
        <v>2</v>
      </c>
      <c r="O50" s="65" t="s">
        <v>475</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1</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2380</v>
      </c>
      <c r="L52" s="64">
        <v>2273</v>
      </c>
      <c r="M52" s="64">
        <v>2298</v>
      </c>
      <c r="N52" s="64">
        <v>2367</v>
      </c>
      <c r="O52" s="65">
        <v>2514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1162</v>
      </c>
      <c r="L53" s="69">
        <v>1137</v>
      </c>
      <c r="M53" s="69">
        <v>1201</v>
      </c>
      <c r="N53" s="69">
        <v>1360</v>
      </c>
      <c r="O53" s="70">
        <v>1168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31" zoomScale="70" zoomScaleNormal="70" zoomScaleSheetLayoutView="100" workbookViewId="0">
      <selection activeCell="BQ103" sqref="BQ103:DZ10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20494</v>
      </c>
      <c r="J41" s="83">
        <v>20393</v>
      </c>
      <c r="K41" s="83">
        <v>20342</v>
      </c>
      <c r="L41" s="83">
        <v>20438</v>
      </c>
      <c r="M41" s="84">
        <v>20234</v>
      </c>
    </row>
    <row r="42" spans="2:13" ht="27.75" customHeight="1" x14ac:dyDescent="0.15">
      <c r="B42" s="1171"/>
      <c r="C42" s="1172"/>
      <c r="D42" s="85"/>
      <c r="E42" s="1175" t="s">
        <v>26</v>
      </c>
      <c r="F42" s="1175"/>
      <c r="G42" s="1175"/>
      <c r="H42" s="1176"/>
      <c r="I42" s="86">
        <v>554</v>
      </c>
      <c r="J42" s="87">
        <v>408</v>
      </c>
      <c r="K42" s="87">
        <v>331</v>
      </c>
      <c r="L42" s="87">
        <v>218</v>
      </c>
      <c r="M42" s="88">
        <v>208</v>
      </c>
    </row>
    <row r="43" spans="2:13" ht="27.75" customHeight="1" x14ac:dyDescent="0.15">
      <c r="B43" s="1171"/>
      <c r="C43" s="1172"/>
      <c r="D43" s="85"/>
      <c r="E43" s="1175" t="s">
        <v>27</v>
      </c>
      <c r="F43" s="1175"/>
      <c r="G43" s="1175"/>
      <c r="H43" s="1176"/>
      <c r="I43" s="86">
        <v>18805</v>
      </c>
      <c r="J43" s="87">
        <v>17886</v>
      </c>
      <c r="K43" s="87">
        <v>16867</v>
      </c>
      <c r="L43" s="87">
        <v>16623</v>
      </c>
      <c r="M43" s="88">
        <v>15817</v>
      </c>
    </row>
    <row r="44" spans="2:13" ht="27.75" customHeight="1" x14ac:dyDescent="0.15">
      <c r="B44" s="1171"/>
      <c r="C44" s="1172"/>
      <c r="D44" s="85"/>
      <c r="E44" s="1175" t="s">
        <v>28</v>
      </c>
      <c r="F44" s="1175"/>
      <c r="G44" s="1175"/>
      <c r="H44" s="1176"/>
      <c r="I44" s="86">
        <v>1827</v>
      </c>
      <c r="J44" s="87">
        <v>1631</v>
      </c>
      <c r="K44" s="87">
        <v>1445</v>
      </c>
      <c r="L44" s="87">
        <v>1361</v>
      </c>
      <c r="M44" s="88">
        <v>1266</v>
      </c>
    </row>
    <row r="45" spans="2:13" ht="27.75" customHeight="1" x14ac:dyDescent="0.15">
      <c r="B45" s="1171"/>
      <c r="C45" s="1172"/>
      <c r="D45" s="85"/>
      <c r="E45" s="1175" t="s">
        <v>29</v>
      </c>
      <c r="F45" s="1175"/>
      <c r="G45" s="1175"/>
      <c r="H45" s="1176"/>
      <c r="I45" s="86">
        <v>3926</v>
      </c>
      <c r="J45" s="87">
        <v>3907</v>
      </c>
      <c r="K45" s="87">
        <v>3618</v>
      </c>
      <c r="L45" s="87">
        <v>3657</v>
      </c>
      <c r="M45" s="88">
        <v>3276</v>
      </c>
    </row>
    <row r="46" spans="2:13" ht="27.75" customHeight="1" x14ac:dyDescent="0.15">
      <c r="B46" s="1171"/>
      <c r="C46" s="1172"/>
      <c r="D46" s="85"/>
      <c r="E46" s="1175" t="s">
        <v>30</v>
      </c>
      <c r="F46" s="1175"/>
      <c r="G46" s="1175"/>
      <c r="H46" s="1176"/>
      <c r="I46" s="86">
        <v>101</v>
      </c>
      <c r="J46" s="87">
        <v>102</v>
      </c>
      <c r="K46" s="87">
        <v>101</v>
      </c>
      <c r="L46" s="87">
        <v>101</v>
      </c>
      <c r="M46" s="88">
        <v>226</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2985</v>
      </c>
      <c r="J49" s="87">
        <v>3294</v>
      </c>
      <c r="K49" s="87">
        <v>3298</v>
      </c>
      <c r="L49" s="87">
        <v>3457</v>
      </c>
      <c r="M49" s="88">
        <v>3237</v>
      </c>
    </row>
    <row r="50" spans="2:13" ht="27.75" customHeight="1" x14ac:dyDescent="0.15">
      <c r="B50" s="1171"/>
      <c r="C50" s="1172"/>
      <c r="D50" s="85"/>
      <c r="E50" s="1175" t="s">
        <v>35</v>
      </c>
      <c r="F50" s="1175"/>
      <c r="G50" s="1175"/>
      <c r="H50" s="1176"/>
      <c r="I50" s="86">
        <v>7385</v>
      </c>
      <c r="J50" s="87">
        <v>7219</v>
      </c>
      <c r="K50" s="87">
        <v>6788</v>
      </c>
      <c r="L50" s="87">
        <v>6498</v>
      </c>
      <c r="M50" s="88">
        <v>6373</v>
      </c>
    </row>
    <row r="51" spans="2:13" ht="27.75" customHeight="1" x14ac:dyDescent="0.15">
      <c r="B51" s="1173"/>
      <c r="C51" s="1174"/>
      <c r="D51" s="85"/>
      <c r="E51" s="1175" t="s">
        <v>36</v>
      </c>
      <c r="F51" s="1175"/>
      <c r="G51" s="1175"/>
      <c r="H51" s="1176"/>
      <c r="I51" s="86">
        <v>26415</v>
      </c>
      <c r="J51" s="87">
        <v>26561</v>
      </c>
      <c r="K51" s="87">
        <v>26841</v>
      </c>
      <c r="L51" s="87">
        <v>27386</v>
      </c>
      <c r="M51" s="88">
        <v>27311</v>
      </c>
    </row>
    <row r="52" spans="2:13" ht="27.75" customHeight="1" thickBot="1" x14ac:dyDescent="0.2">
      <c r="B52" s="1177" t="s">
        <v>21</v>
      </c>
      <c r="C52" s="1178"/>
      <c r="D52" s="90"/>
      <c r="E52" s="1179" t="s">
        <v>37</v>
      </c>
      <c r="F52" s="1179"/>
      <c r="G52" s="1179"/>
      <c r="H52" s="1180"/>
      <c r="I52" s="91">
        <v>8920</v>
      </c>
      <c r="J52" s="92">
        <v>7253</v>
      </c>
      <c r="K52" s="92">
        <v>5776</v>
      </c>
      <c r="L52" s="92">
        <v>5057</v>
      </c>
      <c r="M52" s="93">
        <v>4105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16912</v>
      </c>
      <c r="E3" s="116"/>
      <c r="F3" s="117">
        <v>44162</v>
      </c>
      <c r="G3" s="118"/>
      <c r="H3" s="119"/>
    </row>
    <row r="4" spans="1:8" x14ac:dyDescent="0.15">
      <c r="A4" s="120"/>
      <c r="B4" s="121"/>
      <c r="C4" s="122"/>
      <c r="D4" s="123">
        <v>10713</v>
      </c>
      <c r="E4" s="124"/>
      <c r="F4" s="125">
        <v>24931</v>
      </c>
      <c r="G4" s="126"/>
      <c r="H4" s="127"/>
    </row>
    <row r="5" spans="1:8" x14ac:dyDescent="0.15">
      <c r="A5" s="108" t="s">
        <v>507</v>
      </c>
      <c r="B5" s="113"/>
      <c r="C5" s="114"/>
      <c r="D5" s="115">
        <v>11318</v>
      </c>
      <c r="E5" s="116"/>
      <c r="F5" s="117">
        <v>47569</v>
      </c>
      <c r="G5" s="118"/>
      <c r="H5" s="119"/>
    </row>
    <row r="6" spans="1:8" x14ac:dyDescent="0.15">
      <c r="A6" s="120"/>
      <c r="B6" s="121"/>
      <c r="C6" s="122"/>
      <c r="D6" s="123">
        <v>7822</v>
      </c>
      <c r="E6" s="124"/>
      <c r="F6" s="125">
        <v>26255</v>
      </c>
      <c r="G6" s="126"/>
      <c r="H6" s="127"/>
    </row>
    <row r="7" spans="1:8" x14ac:dyDescent="0.15">
      <c r="A7" s="108" t="s">
        <v>508</v>
      </c>
      <c r="B7" s="113"/>
      <c r="C7" s="114"/>
      <c r="D7" s="115">
        <v>12129</v>
      </c>
      <c r="E7" s="116"/>
      <c r="F7" s="117">
        <v>50880</v>
      </c>
      <c r="G7" s="118"/>
      <c r="H7" s="119"/>
    </row>
    <row r="8" spans="1:8" x14ac:dyDescent="0.15">
      <c r="A8" s="120"/>
      <c r="B8" s="121"/>
      <c r="C8" s="122"/>
      <c r="D8" s="123">
        <v>9182</v>
      </c>
      <c r="E8" s="124"/>
      <c r="F8" s="125">
        <v>26879</v>
      </c>
      <c r="G8" s="126"/>
      <c r="H8" s="127"/>
    </row>
    <row r="9" spans="1:8" x14ac:dyDescent="0.15">
      <c r="A9" s="108" t="s">
        <v>509</v>
      </c>
      <c r="B9" s="113"/>
      <c r="C9" s="114"/>
      <c r="D9" s="115">
        <v>18249</v>
      </c>
      <c r="E9" s="116"/>
      <c r="F9" s="117">
        <v>63956</v>
      </c>
      <c r="G9" s="118"/>
      <c r="H9" s="119"/>
    </row>
    <row r="10" spans="1:8" x14ac:dyDescent="0.15">
      <c r="A10" s="120"/>
      <c r="B10" s="121"/>
      <c r="C10" s="122"/>
      <c r="D10" s="123">
        <v>12384</v>
      </c>
      <c r="E10" s="124"/>
      <c r="F10" s="125">
        <v>29239</v>
      </c>
      <c r="G10" s="126"/>
      <c r="H10" s="127"/>
    </row>
    <row r="11" spans="1:8" x14ac:dyDescent="0.15">
      <c r="A11" s="108" t="s">
        <v>510</v>
      </c>
      <c r="B11" s="113"/>
      <c r="C11" s="114"/>
      <c r="D11" s="115">
        <v>12775</v>
      </c>
      <c r="E11" s="116"/>
      <c r="F11" s="117">
        <v>66255</v>
      </c>
      <c r="G11" s="118"/>
      <c r="H11" s="119"/>
    </row>
    <row r="12" spans="1:8" x14ac:dyDescent="0.15">
      <c r="A12" s="120"/>
      <c r="B12" s="121"/>
      <c r="C12" s="128"/>
      <c r="D12" s="123">
        <v>9177</v>
      </c>
      <c r="E12" s="124"/>
      <c r="F12" s="125">
        <v>31822</v>
      </c>
      <c r="G12" s="126"/>
      <c r="H12" s="127"/>
    </row>
    <row r="13" spans="1:8" x14ac:dyDescent="0.15">
      <c r="A13" s="108"/>
      <c r="B13" s="113"/>
      <c r="C13" s="129"/>
      <c r="D13" s="130">
        <v>14277</v>
      </c>
      <c r="E13" s="131"/>
      <c r="F13" s="132">
        <v>54564</v>
      </c>
      <c r="G13" s="133"/>
      <c r="H13" s="119"/>
    </row>
    <row r="14" spans="1:8" x14ac:dyDescent="0.15">
      <c r="A14" s="120"/>
      <c r="B14" s="121"/>
      <c r="C14" s="122"/>
      <c r="D14" s="123">
        <v>9856</v>
      </c>
      <c r="E14" s="124"/>
      <c r="F14" s="125">
        <v>27825</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5.01</v>
      </c>
      <c r="C19" s="134">
        <f>ROUND(VALUE(SUBSTITUTE(実質収支比率等に係る経年分析!G$48,"▲","-")),2)</f>
        <v>3.23</v>
      </c>
      <c r="D19" s="134">
        <f>ROUND(VALUE(SUBSTITUTE(実質収支比率等に係る経年分析!H$48,"▲","-")),2)</f>
        <v>1.79</v>
      </c>
      <c r="E19" s="134">
        <f>ROUND(VALUE(SUBSTITUTE(実質収支比率等に係る経年分析!I$48,"▲","-")),2)</f>
        <v>0.79</v>
      </c>
      <c r="F19" s="134">
        <f>ROUND(VALUE(SUBSTITUTE(実質収支比率等に係る経年分析!J$48,"▲","-")),2)</f>
        <v>0.08</v>
      </c>
    </row>
    <row r="20" spans="1:11" x14ac:dyDescent="0.15">
      <c r="A20" s="134" t="s">
        <v>42</v>
      </c>
      <c r="B20" s="134">
        <f>ROUND(VALUE(SUBSTITUTE(実質収支比率等に係る経年分析!F$47,"▲","-")),2)</f>
        <v>1.53</v>
      </c>
      <c r="C20" s="134">
        <f>ROUND(VALUE(SUBSTITUTE(実質収支比率等に係る経年分析!G$47,"▲","-")),2)</f>
        <v>4.17</v>
      </c>
      <c r="D20" s="134">
        <f>ROUND(VALUE(SUBSTITUTE(実質収支比率等に係る経年分析!H$47,"▲","-")),2)</f>
        <v>5.67</v>
      </c>
      <c r="E20" s="134">
        <f>ROUND(VALUE(SUBSTITUTE(実質収支比率等に係る経年分析!I$47,"▲","-")),2)</f>
        <v>6.6</v>
      </c>
      <c r="F20" s="134">
        <f>ROUND(VALUE(SUBSTITUTE(実質収支比率等に係る経年分析!J$47,"▲","-")),2)</f>
        <v>5.09</v>
      </c>
    </row>
    <row r="21" spans="1:11" x14ac:dyDescent="0.15">
      <c r="A21" s="134" t="s">
        <v>43</v>
      </c>
      <c r="B21" s="134">
        <f>IF(ISNUMBER(VALUE(SUBSTITUTE(実質収支比率等に係る経年分析!F$49,"▲","-"))),ROUND(VALUE(SUBSTITUTE(実質収支比率等に係る経年分析!F$49,"▲","-")),2),NA())</f>
        <v>4.93</v>
      </c>
      <c r="C21" s="134">
        <f>IF(ISNUMBER(VALUE(SUBSTITUTE(実質収支比率等に係る経年分析!G$49,"▲","-"))),ROUND(VALUE(SUBSTITUTE(実質収支比率等に係る経年分析!G$49,"▲","-")),2),NA())</f>
        <v>-1.85</v>
      </c>
      <c r="D21" s="134">
        <f>IF(ISNUMBER(VALUE(SUBSTITUTE(実質収支比率等に係る経年分析!H$49,"▲","-"))),ROUND(VALUE(SUBSTITUTE(実質収支比率等に係る経年分析!H$49,"▲","-")),2),NA())</f>
        <v>-1.36</v>
      </c>
      <c r="E21" s="134">
        <f>IF(ISNUMBER(VALUE(SUBSTITUTE(実質収支比率等に係る経年分析!I$49,"▲","-"))),ROUND(VALUE(SUBSTITUTE(実質収支比率等に係る経年分析!I$49,"▲","-")),2),NA())</f>
        <v>-0.98</v>
      </c>
      <c r="F21" s="134">
        <f>IF(ISNUMBER(VALUE(SUBSTITUTE(実質収支比率等に係る経年分析!J$49,"▲","-"))),ROUND(VALUE(SUBSTITUTE(実質収支比率等に係る経年分析!J$49,"▲","-")),2),NA())</f>
        <v>-2.62</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0.56000000000000005</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国民健康保険事業特別会計（施設勘定堅上診療所）</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一般会計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3.22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1.78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15.2</v>
      </c>
    </row>
    <row r="35" spans="1:16" x14ac:dyDescent="0.15">
      <c r="A35" s="135" t="str">
        <f>IF(連結実質赤字比率に係る赤字・黒字の構成分析!C$35="",NA(),連結実質赤字比率に係る赤字・黒字の構成分析!C$35)</f>
        <v>市立柏原病院事業会計</v>
      </c>
      <c r="B35" s="135">
        <f>IF(ROUND(VALUE(SUBSTITUTE(連結実質赤字比率に係る赤字・黒字の構成分析!F$35,"▲", "-")), 2) &lt; 0, ABS(ROUND(VALUE(SUBSTITUTE(連結実質赤字比率に係る赤字・黒字の構成分析!F$35,"▲", "-")), 2)), NA())</f>
        <v>3.7</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2.95</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2.68</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3.13</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3.35</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国民健康保険事業特別会計（事業勘定）</v>
      </c>
      <c r="B36" s="135">
        <f>IF(ROUND(VALUE(SUBSTITUTE(連結実質赤字比率に係る赤字・黒字の構成分析!F$34,"▲", "-")), 2) &lt; 0, ABS(ROUND(VALUE(SUBSTITUTE(連結実質赤字比率に係る赤字・黒字の構成分析!F$34,"▲", "-")), 2)), NA())</f>
        <v>6.85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5.56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7.19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7.14</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2380</v>
      </c>
      <c r="E42" s="136"/>
      <c r="F42" s="136"/>
      <c r="G42" s="136">
        <f>'実質公債費比率（分子）の構造'!L$52</f>
        <v>2273</v>
      </c>
      <c r="H42" s="136"/>
      <c r="I42" s="136"/>
      <c r="J42" s="136">
        <f>'実質公債費比率（分子）の構造'!M$52</f>
        <v>2298</v>
      </c>
      <c r="K42" s="136"/>
      <c r="L42" s="136"/>
      <c r="M42" s="136">
        <f>'実質公債費比率（分子）の構造'!N$52</f>
        <v>2367</v>
      </c>
      <c r="N42" s="136"/>
      <c r="O42" s="136"/>
      <c r="P42" s="136">
        <f>'実質公債費比率（分子）の構造'!O$52</f>
        <v>2514</v>
      </c>
    </row>
    <row r="43" spans="1:16" x14ac:dyDescent="0.15">
      <c r="A43" s="136" t="s">
        <v>51</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6</v>
      </c>
      <c r="C44" s="136"/>
      <c r="D44" s="136"/>
      <c r="E44" s="136">
        <f>'実質公債費比率（分子）の構造'!L$50</f>
        <v>5</v>
      </c>
      <c r="F44" s="136"/>
      <c r="G44" s="136"/>
      <c r="H44" s="136">
        <f>'実質公債費比率（分子）の構造'!M$50</f>
        <v>3</v>
      </c>
      <c r="I44" s="136"/>
      <c r="J44" s="136"/>
      <c r="K44" s="136">
        <f>'実質公債費比率（分子）の構造'!N$50</f>
        <v>2</v>
      </c>
      <c r="L44" s="136"/>
      <c r="M44" s="136"/>
      <c r="N44" s="136" t="str">
        <f>'実質公債費比率（分子）の構造'!O$50</f>
        <v>-</v>
      </c>
      <c r="O44" s="136"/>
      <c r="P44" s="136"/>
    </row>
    <row r="45" spans="1:16" x14ac:dyDescent="0.15">
      <c r="A45" s="136" t="s">
        <v>53</v>
      </c>
      <c r="B45" s="136">
        <f>'実質公債費比率（分子）の構造'!K$49</f>
        <v>302</v>
      </c>
      <c r="C45" s="136"/>
      <c r="D45" s="136"/>
      <c r="E45" s="136">
        <f>'実質公債費比率（分子）の構造'!L$49</f>
        <v>282</v>
      </c>
      <c r="F45" s="136"/>
      <c r="G45" s="136"/>
      <c r="H45" s="136">
        <f>'実質公債費比率（分子）の構造'!M$49</f>
        <v>280</v>
      </c>
      <c r="I45" s="136"/>
      <c r="J45" s="136"/>
      <c r="K45" s="136">
        <f>'実質公債費比率（分子）の構造'!N$49</f>
        <v>274</v>
      </c>
      <c r="L45" s="136"/>
      <c r="M45" s="136"/>
      <c r="N45" s="136">
        <f>'実質公債費比率（分子）の構造'!O$49</f>
        <v>278</v>
      </c>
      <c r="O45" s="136"/>
      <c r="P45" s="136"/>
    </row>
    <row r="46" spans="1:16" x14ac:dyDescent="0.15">
      <c r="A46" s="136" t="s">
        <v>54</v>
      </c>
      <c r="B46" s="136">
        <f>'実質公債費比率（分子）の構造'!K$48</f>
        <v>1281</v>
      </c>
      <c r="C46" s="136"/>
      <c r="D46" s="136"/>
      <c r="E46" s="136">
        <f>'実質公債費比率（分子）の構造'!L$48</f>
        <v>1264</v>
      </c>
      <c r="F46" s="136"/>
      <c r="G46" s="136"/>
      <c r="H46" s="136">
        <f>'実質公債費比率（分子）の構造'!M$48</f>
        <v>1290</v>
      </c>
      <c r="I46" s="136"/>
      <c r="J46" s="136"/>
      <c r="K46" s="136">
        <f>'実質公債費比率（分子）の構造'!N$48</f>
        <v>1388</v>
      </c>
      <c r="L46" s="136"/>
      <c r="M46" s="136"/>
      <c r="N46" s="136">
        <f>'実質公債費比率（分子）の構造'!O$48</f>
        <v>1337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1952</v>
      </c>
      <c r="C49" s="136"/>
      <c r="D49" s="136"/>
      <c r="E49" s="136">
        <f>'実質公債費比率（分子）の構造'!L$45</f>
        <v>1858</v>
      </c>
      <c r="F49" s="136"/>
      <c r="G49" s="136"/>
      <c r="H49" s="136">
        <f>'実質公債費比率（分子）の構造'!M$45</f>
        <v>1926</v>
      </c>
      <c r="I49" s="136"/>
      <c r="J49" s="136"/>
      <c r="K49" s="136">
        <f>'実質公債費比率（分子）の構造'!N$45</f>
        <v>2063</v>
      </c>
      <c r="L49" s="136"/>
      <c r="M49" s="136"/>
      <c r="N49" s="136">
        <f>'実質公債費比率（分子）の構造'!O$45</f>
        <v>2067</v>
      </c>
      <c r="O49" s="136"/>
      <c r="P49" s="136"/>
    </row>
    <row r="50" spans="1:16" x14ac:dyDescent="0.15">
      <c r="A50" s="136" t="s">
        <v>58</v>
      </c>
      <c r="B50" s="136" t="e">
        <f>NA()</f>
        <v>#N/A</v>
      </c>
      <c r="C50" s="136">
        <f>IF(ISNUMBER('実質公債費比率（分子）の構造'!K$53),'実質公債費比率（分子）の構造'!K$53,NA())</f>
        <v>1162</v>
      </c>
      <c r="D50" s="136" t="e">
        <f>NA()</f>
        <v>#N/A</v>
      </c>
      <c r="E50" s="136" t="e">
        <f>NA()</f>
        <v>#N/A</v>
      </c>
      <c r="F50" s="136">
        <f>IF(ISNUMBER('実質公債費比率（分子）の構造'!L$53),'実質公債費比率（分子）の構造'!L$53,NA())</f>
        <v>1137</v>
      </c>
      <c r="G50" s="136" t="e">
        <f>NA()</f>
        <v>#N/A</v>
      </c>
      <c r="H50" s="136" t="e">
        <f>NA()</f>
        <v>#N/A</v>
      </c>
      <c r="I50" s="136">
        <f>IF(ISNUMBER('実質公債費比率（分子）の構造'!M$53),'実質公債費比率（分子）の構造'!M$53,NA())</f>
        <v>1201</v>
      </c>
      <c r="J50" s="136" t="e">
        <f>NA()</f>
        <v>#N/A</v>
      </c>
      <c r="K50" s="136" t="e">
        <f>NA()</f>
        <v>#N/A</v>
      </c>
      <c r="L50" s="136">
        <f>IF(ISNUMBER('実質公債費比率（分子）の構造'!N$53),'実質公債費比率（分子）の構造'!N$53,NA())</f>
        <v>1360</v>
      </c>
      <c r="M50" s="136" t="e">
        <f>NA()</f>
        <v>#N/A</v>
      </c>
      <c r="N50" s="136" t="e">
        <f>NA()</f>
        <v>#N/A</v>
      </c>
      <c r="O50" s="136">
        <f>IF(ISNUMBER('実質公債費比率（分子）の構造'!O$53),'実質公債費比率（分子）の構造'!O$53,NA())</f>
        <v>1168</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26415</v>
      </c>
      <c r="E56" s="135"/>
      <c r="F56" s="135"/>
      <c r="G56" s="135">
        <f>'将来負担比率（分子）の構造'!J$51</f>
        <v>26561</v>
      </c>
      <c r="H56" s="135"/>
      <c r="I56" s="135"/>
      <c r="J56" s="135">
        <f>'将来負担比率（分子）の構造'!K$51</f>
        <v>26841</v>
      </c>
      <c r="K56" s="135"/>
      <c r="L56" s="135"/>
      <c r="M56" s="135">
        <f>'将来負担比率（分子）の構造'!L$51</f>
        <v>27386</v>
      </c>
      <c r="N56" s="135"/>
      <c r="O56" s="135"/>
      <c r="P56" s="135">
        <f>'将来負担比率（分子）の構造'!M$51</f>
        <v>27311</v>
      </c>
    </row>
    <row r="57" spans="1:16" x14ac:dyDescent="0.15">
      <c r="A57" s="135" t="s">
        <v>35</v>
      </c>
      <c r="B57" s="135"/>
      <c r="C57" s="135"/>
      <c r="D57" s="135">
        <f>'将来負担比率（分子）の構造'!I$50</f>
        <v>7385</v>
      </c>
      <c r="E57" s="135"/>
      <c r="F57" s="135"/>
      <c r="G57" s="135">
        <f>'将来負担比率（分子）の構造'!J$50</f>
        <v>7219</v>
      </c>
      <c r="H57" s="135"/>
      <c r="I57" s="135"/>
      <c r="J57" s="135">
        <f>'将来負担比率（分子）の構造'!K$50</f>
        <v>6788</v>
      </c>
      <c r="K57" s="135"/>
      <c r="L57" s="135"/>
      <c r="M57" s="135">
        <f>'将来負担比率（分子）の構造'!L$50</f>
        <v>6498</v>
      </c>
      <c r="N57" s="135"/>
      <c r="O57" s="135"/>
      <c r="P57" s="135">
        <f>'将来負担比率（分子）の構造'!M$50</f>
        <v>6373</v>
      </c>
    </row>
    <row r="58" spans="1:16" x14ac:dyDescent="0.15">
      <c r="A58" s="135" t="s">
        <v>34</v>
      </c>
      <c r="B58" s="135"/>
      <c r="C58" s="135"/>
      <c r="D58" s="135">
        <f>'将来負担比率（分子）の構造'!I$49</f>
        <v>2985</v>
      </c>
      <c r="E58" s="135"/>
      <c r="F58" s="135"/>
      <c r="G58" s="135">
        <f>'将来負担比率（分子）の構造'!J$49</f>
        <v>3294</v>
      </c>
      <c r="H58" s="135"/>
      <c r="I58" s="135"/>
      <c r="J58" s="135">
        <f>'将来負担比率（分子）の構造'!K$49</f>
        <v>3298</v>
      </c>
      <c r="K58" s="135"/>
      <c r="L58" s="135"/>
      <c r="M58" s="135">
        <f>'将来負担比率（分子）の構造'!L$49</f>
        <v>3457</v>
      </c>
      <c r="N58" s="135"/>
      <c r="O58" s="135"/>
      <c r="P58" s="135">
        <f>'将来負担比率（分子）の構造'!M$49</f>
        <v>3237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101</v>
      </c>
      <c r="C61" s="135"/>
      <c r="D61" s="135"/>
      <c r="E61" s="135">
        <f>'将来負担比率（分子）の構造'!J$46</f>
        <v>102</v>
      </c>
      <c r="F61" s="135"/>
      <c r="G61" s="135"/>
      <c r="H61" s="135">
        <f>'将来負担比率（分子）の構造'!K$46</f>
        <v>101</v>
      </c>
      <c r="I61" s="135"/>
      <c r="J61" s="135"/>
      <c r="K61" s="135">
        <f>'将来負担比率（分子）の構造'!L$46</f>
        <v>101</v>
      </c>
      <c r="L61" s="135"/>
      <c r="M61" s="135"/>
      <c r="N61" s="135">
        <f>'将来負担比率（分子）の構造'!M$46</f>
        <v>226</v>
      </c>
      <c r="O61" s="135"/>
      <c r="P61" s="135"/>
    </row>
    <row r="62" spans="1:16" x14ac:dyDescent="0.15">
      <c r="A62" s="135" t="s">
        <v>29</v>
      </c>
      <c r="B62" s="135">
        <f>'将来負担比率（分子）の構造'!I$45</f>
        <v>3926</v>
      </c>
      <c r="C62" s="135"/>
      <c r="D62" s="135"/>
      <c r="E62" s="135">
        <f>'将来負担比率（分子）の構造'!J$45</f>
        <v>3907</v>
      </c>
      <c r="F62" s="135"/>
      <c r="G62" s="135"/>
      <c r="H62" s="135">
        <f>'将来負担比率（分子）の構造'!K$45</f>
        <v>3618</v>
      </c>
      <c r="I62" s="135"/>
      <c r="J62" s="135"/>
      <c r="K62" s="135">
        <f>'将来負担比率（分子）の構造'!L$45</f>
        <v>3657</v>
      </c>
      <c r="L62" s="135"/>
      <c r="M62" s="135"/>
      <c r="N62" s="135">
        <f>'将来負担比率（分子）の構造'!M$45</f>
        <v>3276</v>
      </c>
      <c r="O62" s="135"/>
      <c r="P62" s="135"/>
    </row>
    <row r="63" spans="1:16" x14ac:dyDescent="0.15">
      <c r="A63" s="135" t="s">
        <v>28</v>
      </c>
      <c r="B63" s="135">
        <f>'将来負担比率（分子）の構造'!I$44</f>
        <v>1827</v>
      </c>
      <c r="C63" s="135"/>
      <c r="D63" s="135"/>
      <c r="E63" s="135">
        <f>'将来負担比率（分子）の構造'!J$44</f>
        <v>1631</v>
      </c>
      <c r="F63" s="135"/>
      <c r="G63" s="135"/>
      <c r="H63" s="135">
        <f>'将来負担比率（分子）の構造'!K$44</f>
        <v>1445</v>
      </c>
      <c r="I63" s="135"/>
      <c r="J63" s="135"/>
      <c r="K63" s="135">
        <f>'将来負担比率（分子）の構造'!L$44</f>
        <v>1361</v>
      </c>
      <c r="L63" s="135"/>
      <c r="M63" s="135"/>
      <c r="N63" s="135">
        <f>'将来負担比率（分子）の構造'!M$44</f>
        <v>1266</v>
      </c>
      <c r="O63" s="135"/>
      <c r="P63" s="135"/>
    </row>
    <row r="64" spans="1:16" x14ac:dyDescent="0.15">
      <c r="A64" s="135" t="s">
        <v>27</v>
      </c>
      <c r="B64" s="135">
        <f>'将来負担比率（分子）の構造'!I$43</f>
        <v>18805</v>
      </c>
      <c r="C64" s="135"/>
      <c r="D64" s="135"/>
      <c r="E64" s="135">
        <f>'将来負担比率（分子）の構造'!J$43</f>
        <v>17886</v>
      </c>
      <c r="F64" s="135"/>
      <c r="G64" s="135"/>
      <c r="H64" s="135">
        <f>'将来負担比率（分子）の構造'!K$43</f>
        <v>16867</v>
      </c>
      <c r="I64" s="135"/>
      <c r="J64" s="135"/>
      <c r="K64" s="135">
        <f>'将来負担比率（分子）の構造'!L$43</f>
        <v>16623</v>
      </c>
      <c r="L64" s="135"/>
      <c r="M64" s="135"/>
      <c r="N64" s="135">
        <f>'将来負担比率（分子）の構造'!M$43</f>
        <v>15817</v>
      </c>
      <c r="O64" s="135"/>
      <c r="P64" s="135"/>
    </row>
    <row r="65" spans="1:16" x14ac:dyDescent="0.15">
      <c r="A65" s="135" t="s">
        <v>26</v>
      </c>
      <c r="B65" s="135">
        <f>'将来負担比率（分子）の構造'!I$42</f>
        <v>554</v>
      </c>
      <c r="C65" s="135"/>
      <c r="D65" s="135"/>
      <c r="E65" s="135">
        <f>'将来負担比率（分子）の構造'!J$42</f>
        <v>408</v>
      </c>
      <c r="F65" s="135"/>
      <c r="G65" s="135"/>
      <c r="H65" s="135">
        <f>'将来負担比率（分子）の構造'!K$42</f>
        <v>331</v>
      </c>
      <c r="I65" s="135"/>
      <c r="J65" s="135"/>
      <c r="K65" s="135">
        <f>'将来負担比率（分子）の構造'!L$42</f>
        <v>218</v>
      </c>
      <c r="L65" s="135"/>
      <c r="M65" s="135"/>
      <c r="N65" s="135">
        <f>'将来負担比率（分子）の構造'!M$42</f>
        <v>208</v>
      </c>
      <c r="O65" s="135"/>
      <c r="P65" s="135"/>
    </row>
    <row r="66" spans="1:16" x14ac:dyDescent="0.15">
      <c r="A66" s="135" t="s">
        <v>25</v>
      </c>
      <c r="B66" s="135">
        <f>'将来負担比率（分子）の構造'!I$41</f>
        <v>20494</v>
      </c>
      <c r="C66" s="135"/>
      <c r="D66" s="135"/>
      <c r="E66" s="135">
        <f>'将来負担比率（分子）の構造'!J$41</f>
        <v>20393</v>
      </c>
      <c r="F66" s="135"/>
      <c r="G66" s="135"/>
      <c r="H66" s="135">
        <f>'将来負担比率（分子）の構造'!K$41</f>
        <v>20342</v>
      </c>
      <c r="I66" s="135"/>
      <c r="J66" s="135"/>
      <c r="K66" s="135">
        <f>'将来負担比率（分子）の構造'!L$41</f>
        <v>20438</v>
      </c>
      <c r="L66" s="135"/>
      <c r="M66" s="135"/>
      <c r="N66" s="135">
        <f>'将来負担比率（分子）の構造'!M$41</f>
        <v>20234</v>
      </c>
      <c r="O66" s="135"/>
      <c r="P66" s="135"/>
    </row>
    <row r="67" spans="1:16" x14ac:dyDescent="0.15">
      <c r="A67" s="135" t="s">
        <v>62</v>
      </c>
      <c r="B67" s="135" t="e">
        <f>NA()</f>
        <v>#N/A</v>
      </c>
      <c r="C67" s="135">
        <f>IF(ISNUMBER('将来負担比率（分子）の構造'!I$52), IF('将来負担比率（分子）の構造'!I$52 &lt; 0, 0, '将来負担比率（分子）の構造'!I$52), NA())</f>
        <v>8920</v>
      </c>
      <c r="D67" s="135" t="e">
        <f>NA()</f>
        <v>#N/A</v>
      </c>
      <c r="E67" s="135" t="e">
        <f>NA()</f>
        <v>#N/A</v>
      </c>
      <c r="F67" s="135">
        <f>IF(ISNUMBER('将来負担比率（分子）の構造'!J$52), IF('将来負担比率（分子）の構造'!J$52 &lt; 0, 0, '将来負担比率（分子）の構造'!J$52), NA())</f>
        <v>7253</v>
      </c>
      <c r="G67" s="135" t="e">
        <f>NA()</f>
        <v>#N/A</v>
      </c>
      <c r="H67" s="135" t="e">
        <f>NA()</f>
        <v>#N/A</v>
      </c>
      <c r="I67" s="135">
        <f>IF(ISNUMBER('将来負担比率（分子）の構造'!K$52), IF('将来負担比率（分子）の構造'!K$52 &lt; 0, 0, '将来負担比率（分子）の構造'!K$52), NA())</f>
        <v>5776</v>
      </c>
      <c r="J67" s="135" t="e">
        <f>NA()</f>
        <v>#N/A</v>
      </c>
      <c r="K67" s="135" t="e">
        <f>NA()</f>
        <v>#N/A</v>
      </c>
      <c r="L67" s="135">
        <f>IF(ISNUMBER('将来負担比率（分子）の構造'!L$52), IF('将来負担比率（分子）の構造'!L$52 &lt; 0, 0, '将来負担比率（分子）の構造'!L$52), NA())</f>
        <v>5057</v>
      </c>
      <c r="M67" s="135" t="e">
        <f>NA()</f>
        <v>#N/A</v>
      </c>
      <c r="N67" s="135" t="e">
        <f>NA()</f>
        <v>#N/A</v>
      </c>
      <c r="O67" s="135">
        <f>IF(ISNUMBER('将来負担比率（分子）の構造'!M$52), IF('将来負担比率（分子）の構造'!M$52 &lt; 0, 0, '将来負担比率（分子）の構造'!M$52), NA())</f>
        <v>4105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2016-04-18T13:14:38Z</cp:lastPrinted>
  <dcterms:created xsi:type="dcterms:W3CDTF">2016-02-15T01:45:15Z</dcterms:created>
  <dcterms:modified xsi:type="dcterms:W3CDTF">2016-05-11T00:54:17Z</dcterms:modified>
</cp:coreProperties>
</file>