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LS210D9AC\share\05照会\07経営分析比較表\H29\00通知メール等\30.02.16Fw 【大阪府市町村課】 経営比較分析表（H28年度決算）の修正について\"/>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P10" i="4"/>
  <c r="BB8" i="4"/>
  <c r="AT8" i="4"/>
  <c r="W8" i="4"/>
  <c r="B8" i="4"/>
  <c r="B6" i="4"/>
  <c r="C10" i="5" l="1"/>
  <c r="D10" i="5"/>
  <c r="E10" i="5"/>
  <c r="B10" i="5"/>
</calcChain>
</file>

<file path=xl/sharedStrings.xml><?xml version="1.0" encoding="utf-8"?>
<sst xmlns="http://schemas.openxmlformats.org/spreadsheetml/2006/main" count="293" uniqueCount="122">
  <si>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</si>
  <si>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</si>
  <si>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</si>
  <si>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</si>
  <si>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</si>
  <si>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</si>
  <si>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</si>
  <si>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</si>
  <si>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</si>
  <si>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</si>
  <si>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</si>
  <si>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</si>
  <si>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</si>
  <si>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</si>
  <si>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</si>
  <si>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</si>
  <si>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</si>
  <si>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</si>
  <si>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</si>
  <si>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</si>
  <si>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</si>
  <si>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</si>
  <si>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</si>
  <si>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</si>
  <si>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</si>
  <si>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</si>
  <si>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</si>
  <si>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</si>
  <si>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</si>
  <si>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</si>
  <si>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</si>
  <si>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</si>
  <si>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</si>
  <si>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</si>
  <si>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</si>
  <si>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</si>
  <si>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</si>
  <si>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</si>
  <si>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</si>
  <si>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</si>
  <si>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</si>
  <si>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</si>
  <si>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</si>
  <si>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</si>
  <si>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</si>
  <si>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</si>
  <si>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</si>
  <si>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</si>
  <si>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</si>
  <si>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</si>
  <si>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</si>
  <si>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</si>
  <si>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</si>
  <si>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</si>
  <si>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</si>
  <si>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</si>
  <si>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</si>
  <si>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</si>
  <si>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</si>
  <si>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</si>
  <si>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</si>
  <si>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</si>
  <si>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</si>
  <si>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</si>
  <si>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</si>
  <si>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</si>
  <si>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</si>
  <si>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</si>
  <si>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</si>
  <si>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</si>
  <si>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</si>
  <si>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</si>
  <si>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</si>
  <si>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</si>
  <si>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</si>
  <si>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</si>
  <si>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</si>
  <si>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</si>
  <si>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</si>
  <si>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</si>
  <si>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</si>
  <si>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</si>
  <si>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</si>
  <si>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</si>
  <si>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</si>
  <si>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</si>
  <si>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</si>
  <si>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</si>
  <si>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</si>
  <si>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</si>
  <si>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</si>
  <si>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</si>
  <si>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</si>
  <si>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</si>
  <si>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</si>
  <si>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</si>
  <si>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</si>
  <si>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</si>
  <si>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</si>
  <si>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</si>
  <si>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</si>
  <si>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</si>
  <si>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</si>
  <si>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</si>
  <si>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</si>
  <si>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</si>
  <si>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</si>
  <si>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柏原市</t>
  </si>
  <si>
    <t>法適用</t>
  </si>
  <si>
    <t>下水道事業</t>
  </si>
  <si>
    <t>特定地域生活排水処理</t>
  </si>
  <si>
    <t>K3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</si>
  <si>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</si>
  <si>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</si>
  <si>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</si>
  <si>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</si>
  <si>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</si>
  <si>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</si>
  <si>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浄化槽事業は、平成25年度より公共下水道事業の計画区域外（主に山間地域）における汚水処理対策として開始し、浄化槽の設置基数は、平成28年度末時点で70基に達しています。前述のように本事業は下水道の整備が計画されていない地域の汚水処理対策として、下水道に代わる手段として実施しました。このため、政策的に料金水準を抑制し、早期の普及を目標としています。このようなことから、当面の間は、経営指標としては健全とは言えない状態が続きますが、平成32年度に経営戦略を策定し、公共下水道事業会計も含めた汚水処理対策として総合的に事業を進めます。</t>
    <phoneticPr fontId="7"/>
  </si>
  <si>
    <t>自治体職員 民間企業出身</t>
    <rPh sb="0" eb="3">
      <t>ジチタイ</t>
    </rPh>
    <rPh sb="3" eb="5">
      <t>ショクイン</t>
    </rPh>
    <rPh sb="6" eb="8">
      <t>ミンカン</t>
    </rPh>
    <rPh sb="8" eb="10">
      <t>キギョウ</t>
    </rPh>
    <rPh sb="10" eb="12">
      <t>シュッシン</t>
    </rPh>
    <phoneticPr fontId="4"/>
  </si>
  <si>
    <t>　本市の特定地域生活排水処理（浄化槽事業）は、平成25年度より事業を開始しました。政策的な観点から事業の普及促進を図るため、料金水準を低額に設定しています。そのため、①経常収支比率は100％を下回っており、⑤経費回収率においても低い数値となっています。また、②累積欠損金比率においても類似団体と比べ、高い数値となっています。
　企業債の償還が始まっていないことから、④企業債残高対事業規模比率は類似団体と比べ、高い数値を表しています。しかし、平成26年度の供用開始以降、料金収入が増加していることもあり、減少傾向にあります。
　⑥の汚水処理原価についても、類似団体と比べ高い金額となっています。しかし、前年度の数値と比較すると減少しており、これは有収水量の増加率が、設置済みの浄化槽に対する維持管理費の増加率よりも高かったことによるものです。</t>
    <rPh sb="232" eb="234">
      <t>イコウ</t>
    </rPh>
    <rPh sb="240" eb="242">
      <t>ゾウカ</t>
    </rPh>
    <rPh sb="252" eb="254">
      <t>ゲンショウ</t>
    </rPh>
    <rPh sb="254" eb="256">
      <t>ケイコウ</t>
    </rPh>
    <rPh sb="313" eb="315">
      <t>ゲンショウ</t>
    </rPh>
    <phoneticPr fontId="7"/>
  </si>
  <si>
    <t>　①有形固定資産減価償却率については、全国平均及び類似団体平均よりも低い数値となっています。
　これは、本事業が事業開始後間もないため、償却資産が少ないことによるものです。</t>
    <rPh sb="19" eb="21">
      <t>ゼンコク</t>
    </rPh>
    <rPh sb="21" eb="23">
      <t>ヘイキン</t>
    </rPh>
    <rPh sb="23" eb="24">
      <t>オヨ</t>
    </rPh>
    <rPh sb="25" eb="27">
      <t>ルイジ</t>
    </rPh>
    <rPh sb="27" eb="29">
      <t>ダンタイ</t>
    </rPh>
    <rPh sb="29" eb="31">
      <t>ヘイキン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</si>
</sst>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13" xfId="1" applyNumberFormat="1" applyFont="1" applyBorder="1" applyAlignment="1" applyProtection="1">
      <alignment horizontal="center" vertical="center"/>
      <protection locked="0"/>
    </xf>
    <xf numFmtId="0" fontId="5" fillId="0" borderId="14" xfId="1" applyNumberFormat="1" applyFont="1" applyBorder="1" applyAlignment="1" applyProtection="1">
      <alignment horizontal="center" vertical="center"/>
      <protection locked="0"/>
    </xf>
    <xf numFmtId="0" fontId="5" fillId="0" borderId="15"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D5-4B11-A125-3D70880AE84A}"/>
            </c:ext>
          </c:extLst>
        </c:ser>
        <c:dLbls>
          <c:showLegendKey val="0"/>
          <c:showVal val="0"/>
          <c:showCatName val="0"/>
          <c:showSerName val="0"/>
          <c:showPercent val="0"/>
          <c:showBubbleSize val="0"/>
        </c:dLbls>
        <c:gapWidth val="150"/>
        <c:axId val="78349824"/>
        <c:axId val="7835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FD5-4B11-A125-3D70880AE84A}"/>
            </c:ext>
          </c:extLst>
        </c:ser>
        <c:dLbls>
          <c:showLegendKey val="0"/>
          <c:showVal val="0"/>
          <c:showCatName val="0"/>
          <c:showSerName val="0"/>
          <c:showPercent val="0"/>
          <c:showBubbleSize val="0"/>
        </c:dLbls>
        <c:marker val="1"/>
        <c:smooth val="0"/>
        <c:axId val="78349824"/>
        <c:axId val="78351744"/>
      </c:lineChart>
      <c:dateAx>
        <c:axId val="78349824"/>
        <c:scaling>
          <c:orientation val="minMax"/>
        </c:scaling>
        <c:delete val="1"/>
        <c:axPos val="b"/>
        <c:numFmt formatCode="ge" sourceLinked="1"/>
        <c:majorTickMark val="none"/>
        <c:minorTickMark val="none"/>
        <c:tickLblPos val="none"/>
        <c:crossAx val="78351744"/>
        <c:crosses val="autoZero"/>
        <c:auto val="1"/>
        <c:lblOffset val="100"/>
        <c:baseTimeUnit val="years"/>
      </c:dateAx>
      <c:valAx>
        <c:axId val="783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24</c:v>
                </c:pt>
                <c:pt idx="3">
                  <c:v>38.03</c:v>
                </c:pt>
                <c:pt idx="4">
                  <c:v>42.86</c:v>
                </c:pt>
              </c:numCache>
            </c:numRef>
          </c:val>
          <c:extLst>
            <c:ext xmlns:c16="http://schemas.microsoft.com/office/drawing/2014/chart" uri="{C3380CC4-5D6E-409C-BE32-E72D297353CC}">
              <c16:uniqueId val="{00000000-D8BD-4901-9EB6-3D71981B440B}"/>
            </c:ext>
          </c:extLst>
        </c:ser>
        <c:dLbls>
          <c:showLegendKey val="0"/>
          <c:showVal val="0"/>
          <c:showCatName val="0"/>
          <c:showSerName val="0"/>
          <c:showPercent val="0"/>
          <c:showBubbleSize val="0"/>
        </c:dLbls>
        <c:gapWidth val="150"/>
        <c:axId val="84874368"/>
        <c:axId val="8487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59.08</c:v>
                </c:pt>
                <c:pt idx="3">
                  <c:v>58.25</c:v>
                </c:pt>
                <c:pt idx="4">
                  <c:v>61.55</c:v>
                </c:pt>
              </c:numCache>
            </c:numRef>
          </c:val>
          <c:smooth val="0"/>
          <c:extLst>
            <c:ext xmlns:c16="http://schemas.microsoft.com/office/drawing/2014/chart" uri="{C3380CC4-5D6E-409C-BE32-E72D297353CC}">
              <c16:uniqueId val="{00000001-D8BD-4901-9EB6-3D71981B440B}"/>
            </c:ext>
          </c:extLst>
        </c:ser>
        <c:dLbls>
          <c:showLegendKey val="0"/>
          <c:showVal val="0"/>
          <c:showCatName val="0"/>
          <c:showSerName val="0"/>
          <c:showPercent val="0"/>
          <c:showBubbleSize val="0"/>
        </c:dLbls>
        <c:marker val="1"/>
        <c:smooth val="0"/>
        <c:axId val="84874368"/>
        <c:axId val="84876288"/>
      </c:lineChart>
      <c:dateAx>
        <c:axId val="84874368"/>
        <c:scaling>
          <c:orientation val="minMax"/>
        </c:scaling>
        <c:delete val="1"/>
        <c:axPos val="b"/>
        <c:numFmt formatCode="ge" sourceLinked="1"/>
        <c:majorTickMark val="none"/>
        <c:minorTickMark val="none"/>
        <c:tickLblPos val="none"/>
        <c:crossAx val="84876288"/>
        <c:crosses val="autoZero"/>
        <c:auto val="1"/>
        <c:lblOffset val="100"/>
        <c:baseTimeUnit val="years"/>
      </c:dateAx>
      <c:valAx>
        <c:axId val="848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3053-4EDB-A617-58FA22F9B01A}"/>
            </c:ext>
          </c:extLst>
        </c:ser>
        <c:dLbls>
          <c:showLegendKey val="0"/>
          <c:showVal val="0"/>
          <c:showCatName val="0"/>
          <c:showSerName val="0"/>
          <c:showPercent val="0"/>
          <c:showBubbleSize val="0"/>
        </c:dLbls>
        <c:gapWidth val="150"/>
        <c:axId val="84911616"/>
        <c:axId val="849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77.12</c:v>
                </c:pt>
                <c:pt idx="3">
                  <c:v>68.150000000000006</c:v>
                </c:pt>
                <c:pt idx="4">
                  <c:v>67.489999999999995</c:v>
                </c:pt>
              </c:numCache>
            </c:numRef>
          </c:val>
          <c:smooth val="0"/>
          <c:extLst>
            <c:ext xmlns:c16="http://schemas.microsoft.com/office/drawing/2014/chart" uri="{C3380CC4-5D6E-409C-BE32-E72D297353CC}">
              <c16:uniqueId val="{00000001-3053-4EDB-A617-58FA22F9B01A}"/>
            </c:ext>
          </c:extLst>
        </c:ser>
        <c:dLbls>
          <c:showLegendKey val="0"/>
          <c:showVal val="0"/>
          <c:showCatName val="0"/>
          <c:showSerName val="0"/>
          <c:showPercent val="0"/>
          <c:showBubbleSize val="0"/>
        </c:dLbls>
        <c:marker val="1"/>
        <c:smooth val="0"/>
        <c:axId val="84911616"/>
        <c:axId val="84913536"/>
      </c:lineChart>
      <c:dateAx>
        <c:axId val="84911616"/>
        <c:scaling>
          <c:orientation val="minMax"/>
        </c:scaling>
        <c:delete val="1"/>
        <c:axPos val="b"/>
        <c:numFmt formatCode="ge" sourceLinked="1"/>
        <c:majorTickMark val="none"/>
        <c:minorTickMark val="none"/>
        <c:tickLblPos val="none"/>
        <c:crossAx val="84913536"/>
        <c:crosses val="autoZero"/>
        <c:auto val="1"/>
        <c:lblOffset val="100"/>
        <c:baseTimeUnit val="years"/>
      </c:dateAx>
      <c:valAx>
        <c:axId val="849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54.55</c:v>
                </c:pt>
                <c:pt idx="3">
                  <c:v>44.29</c:v>
                </c:pt>
                <c:pt idx="4">
                  <c:v>61.08</c:v>
                </c:pt>
              </c:numCache>
            </c:numRef>
          </c:val>
          <c:extLst>
            <c:ext xmlns:c16="http://schemas.microsoft.com/office/drawing/2014/chart" uri="{C3380CC4-5D6E-409C-BE32-E72D297353CC}">
              <c16:uniqueId val="{00000000-C20F-48D2-9794-D7880F7B1753}"/>
            </c:ext>
          </c:extLst>
        </c:ser>
        <c:dLbls>
          <c:showLegendKey val="0"/>
          <c:showVal val="0"/>
          <c:showCatName val="0"/>
          <c:showSerName val="0"/>
          <c:showPercent val="0"/>
          <c:showBubbleSize val="0"/>
        </c:dLbls>
        <c:gapWidth val="150"/>
        <c:axId val="84293504"/>
        <c:axId val="8429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90.66</c:v>
                </c:pt>
                <c:pt idx="3">
                  <c:v>89.69</c:v>
                </c:pt>
                <c:pt idx="4">
                  <c:v>85.72</c:v>
                </c:pt>
              </c:numCache>
            </c:numRef>
          </c:val>
          <c:smooth val="0"/>
          <c:extLst>
            <c:ext xmlns:c16="http://schemas.microsoft.com/office/drawing/2014/chart" uri="{C3380CC4-5D6E-409C-BE32-E72D297353CC}">
              <c16:uniqueId val="{00000001-C20F-48D2-9794-D7880F7B1753}"/>
            </c:ext>
          </c:extLst>
        </c:ser>
        <c:dLbls>
          <c:showLegendKey val="0"/>
          <c:showVal val="0"/>
          <c:showCatName val="0"/>
          <c:showSerName val="0"/>
          <c:showPercent val="0"/>
          <c:showBubbleSize val="0"/>
        </c:dLbls>
        <c:marker val="1"/>
        <c:smooth val="0"/>
        <c:axId val="84293504"/>
        <c:axId val="84295680"/>
      </c:lineChart>
      <c:dateAx>
        <c:axId val="84293504"/>
        <c:scaling>
          <c:orientation val="minMax"/>
        </c:scaling>
        <c:delete val="1"/>
        <c:axPos val="b"/>
        <c:numFmt formatCode="ge" sourceLinked="1"/>
        <c:majorTickMark val="none"/>
        <c:minorTickMark val="none"/>
        <c:tickLblPos val="none"/>
        <c:crossAx val="84295680"/>
        <c:crosses val="autoZero"/>
        <c:auto val="1"/>
        <c:lblOffset val="100"/>
        <c:baseTimeUnit val="years"/>
      </c:dateAx>
      <c:valAx>
        <c:axId val="842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1.55</c:v>
                </c:pt>
                <c:pt idx="3">
                  <c:v>3.19</c:v>
                </c:pt>
                <c:pt idx="4">
                  <c:v>5.21</c:v>
                </c:pt>
              </c:numCache>
            </c:numRef>
          </c:val>
          <c:extLst>
            <c:ext xmlns:c16="http://schemas.microsoft.com/office/drawing/2014/chart" uri="{C3380CC4-5D6E-409C-BE32-E72D297353CC}">
              <c16:uniqueId val="{00000000-C58F-4A34-AC7F-D05F64E8B87B}"/>
            </c:ext>
          </c:extLst>
        </c:ser>
        <c:dLbls>
          <c:showLegendKey val="0"/>
          <c:showVal val="0"/>
          <c:showCatName val="0"/>
          <c:showSerName val="0"/>
          <c:showPercent val="0"/>
          <c:showBubbleSize val="0"/>
        </c:dLbls>
        <c:gapWidth val="150"/>
        <c:axId val="84318464"/>
        <c:axId val="8433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13.6</c:v>
                </c:pt>
                <c:pt idx="3">
                  <c:v>14.97</c:v>
                </c:pt>
                <c:pt idx="4">
                  <c:v>16.16</c:v>
                </c:pt>
              </c:numCache>
            </c:numRef>
          </c:val>
          <c:smooth val="0"/>
          <c:extLst>
            <c:ext xmlns:c16="http://schemas.microsoft.com/office/drawing/2014/chart" uri="{C3380CC4-5D6E-409C-BE32-E72D297353CC}">
              <c16:uniqueId val="{00000001-C58F-4A34-AC7F-D05F64E8B87B}"/>
            </c:ext>
          </c:extLst>
        </c:ser>
        <c:dLbls>
          <c:showLegendKey val="0"/>
          <c:showVal val="0"/>
          <c:showCatName val="0"/>
          <c:showSerName val="0"/>
          <c:showPercent val="0"/>
          <c:showBubbleSize val="0"/>
        </c:dLbls>
        <c:marker val="1"/>
        <c:smooth val="0"/>
        <c:axId val="84318464"/>
        <c:axId val="84332928"/>
      </c:lineChart>
      <c:dateAx>
        <c:axId val="84318464"/>
        <c:scaling>
          <c:orientation val="minMax"/>
        </c:scaling>
        <c:delete val="1"/>
        <c:axPos val="b"/>
        <c:numFmt formatCode="ge" sourceLinked="1"/>
        <c:majorTickMark val="none"/>
        <c:minorTickMark val="none"/>
        <c:tickLblPos val="none"/>
        <c:crossAx val="84332928"/>
        <c:crosses val="autoZero"/>
        <c:auto val="1"/>
        <c:lblOffset val="100"/>
        <c:baseTimeUnit val="years"/>
      </c:dateAx>
      <c:valAx>
        <c:axId val="843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18-40E4-9DA2-D4E6056CA969}"/>
            </c:ext>
          </c:extLst>
        </c:ser>
        <c:dLbls>
          <c:showLegendKey val="0"/>
          <c:showVal val="0"/>
          <c:showCatName val="0"/>
          <c:showSerName val="0"/>
          <c:showPercent val="0"/>
          <c:showBubbleSize val="0"/>
        </c:dLbls>
        <c:gapWidth val="150"/>
        <c:axId val="84377984"/>
        <c:axId val="8437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218-40E4-9DA2-D4E6056CA969}"/>
            </c:ext>
          </c:extLst>
        </c:ser>
        <c:dLbls>
          <c:showLegendKey val="0"/>
          <c:showVal val="0"/>
          <c:showCatName val="0"/>
          <c:showSerName val="0"/>
          <c:showPercent val="0"/>
          <c:showBubbleSize val="0"/>
        </c:dLbls>
        <c:marker val="1"/>
        <c:smooth val="0"/>
        <c:axId val="84377984"/>
        <c:axId val="84379904"/>
      </c:lineChart>
      <c:dateAx>
        <c:axId val="84377984"/>
        <c:scaling>
          <c:orientation val="minMax"/>
        </c:scaling>
        <c:delete val="1"/>
        <c:axPos val="b"/>
        <c:numFmt formatCode="ge" sourceLinked="1"/>
        <c:majorTickMark val="none"/>
        <c:minorTickMark val="none"/>
        <c:tickLblPos val="none"/>
        <c:crossAx val="84379904"/>
        <c:crosses val="autoZero"/>
        <c:auto val="1"/>
        <c:lblOffset val="100"/>
        <c:baseTimeUnit val="years"/>
      </c:dateAx>
      <c:valAx>
        <c:axId val="843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370.94</c:v>
                </c:pt>
                <c:pt idx="3">
                  <c:v>439.12</c:v>
                </c:pt>
                <c:pt idx="4">
                  <c:v>457.04</c:v>
                </c:pt>
              </c:numCache>
            </c:numRef>
          </c:val>
          <c:extLst>
            <c:ext xmlns:c16="http://schemas.microsoft.com/office/drawing/2014/chart" uri="{C3380CC4-5D6E-409C-BE32-E72D297353CC}">
              <c16:uniqueId val="{00000000-1358-4E6D-A385-E96637842ABD}"/>
            </c:ext>
          </c:extLst>
        </c:ser>
        <c:dLbls>
          <c:showLegendKey val="0"/>
          <c:showVal val="0"/>
          <c:showCatName val="0"/>
          <c:showSerName val="0"/>
          <c:showPercent val="0"/>
          <c:showBubbleSize val="0"/>
        </c:dLbls>
        <c:gapWidth val="150"/>
        <c:axId val="84481536"/>
        <c:axId val="844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91.1</c:v>
                </c:pt>
                <c:pt idx="3">
                  <c:v>124.89</c:v>
                </c:pt>
                <c:pt idx="4">
                  <c:v>129.72999999999999</c:v>
                </c:pt>
              </c:numCache>
            </c:numRef>
          </c:val>
          <c:smooth val="0"/>
          <c:extLst>
            <c:ext xmlns:c16="http://schemas.microsoft.com/office/drawing/2014/chart" uri="{C3380CC4-5D6E-409C-BE32-E72D297353CC}">
              <c16:uniqueId val="{00000001-1358-4E6D-A385-E96637842ABD}"/>
            </c:ext>
          </c:extLst>
        </c:ser>
        <c:dLbls>
          <c:showLegendKey val="0"/>
          <c:showVal val="0"/>
          <c:showCatName val="0"/>
          <c:showSerName val="0"/>
          <c:showPercent val="0"/>
          <c:showBubbleSize val="0"/>
        </c:dLbls>
        <c:marker val="1"/>
        <c:smooth val="0"/>
        <c:axId val="84481536"/>
        <c:axId val="84483456"/>
      </c:lineChart>
      <c:dateAx>
        <c:axId val="84481536"/>
        <c:scaling>
          <c:orientation val="minMax"/>
        </c:scaling>
        <c:delete val="1"/>
        <c:axPos val="b"/>
        <c:numFmt formatCode="ge" sourceLinked="1"/>
        <c:majorTickMark val="none"/>
        <c:minorTickMark val="none"/>
        <c:tickLblPos val="none"/>
        <c:crossAx val="84483456"/>
        <c:crosses val="autoZero"/>
        <c:auto val="1"/>
        <c:lblOffset val="100"/>
        <c:baseTimeUnit val="years"/>
      </c:dateAx>
      <c:valAx>
        <c:axId val="844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103.19</c:v>
                </c:pt>
                <c:pt idx="3">
                  <c:v>103.12</c:v>
                </c:pt>
                <c:pt idx="4">
                  <c:v>106.72</c:v>
                </c:pt>
              </c:numCache>
            </c:numRef>
          </c:val>
          <c:extLst>
            <c:ext xmlns:c16="http://schemas.microsoft.com/office/drawing/2014/chart" uri="{C3380CC4-5D6E-409C-BE32-E72D297353CC}">
              <c16:uniqueId val="{00000000-7DD3-4B3C-9A13-D843168762C6}"/>
            </c:ext>
          </c:extLst>
        </c:ser>
        <c:dLbls>
          <c:showLegendKey val="0"/>
          <c:showVal val="0"/>
          <c:showCatName val="0"/>
          <c:showSerName val="0"/>
          <c:showPercent val="0"/>
          <c:showBubbleSize val="0"/>
        </c:dLbls>
        <c:gapWidth val="150"/>
        <c:axId val="84531072"/>
        <c:axId val="845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247.48</c:v>
                </c:pt>
                <c:pt idx="3">
                  <c:v>221.76</c:v>
                </c:pt>
                <c:pt idx="4">
                  <c:v>180.07</c:v>
                </c:pt>
              </c:numCache>
            </c:numRef>
          </c:val>
          <c:smooth val="0"/>
          <c:extLst>
            <c:ext xmlns:c16="http://schemas.microsoft.com/office/drawing/2014/chart" uri="{C3380CC4-5D6E-409C-BE32-E72D297353CC}">
              <c16:uniqueId val="{00000001-7DD3-4B3C-9A13-D843168762C6}"/>
            </c:ext>
          </c:extLst>
        </c:ser>
        <c:dLbls>
          <c:showLegendKey val="0"/>
          <c:showVal val="0"/>
          <c:showCatName val="0"/>
          <c:showSerName val="0"/>
          <c:showPercent val="0"/>
          <c:showBubbleSize val="0"/>
        </c:dLbls>
        <c:marker val="1"/>
        <c:smooth val="0"/>
        <c:axId val="84531072"/>
        <c:axId val="84541440"/>
      </c:lineChart>
      <c:dateAx>
        <c:axId val="84531072"/>
        <c:scaling>
          <c:orientation val="minMax"/>
        </c:scaling>
        <c:delete val="1"/>
        <c:axPos val="b"/>
        <c:numFmt formatCode="ge" sourceLinked="1"/>
        <c:majorTickMark val="none"/>
        <c:minorTickMark val="none"/>
        <c:tickLblPos val="none"/>
        <c:crossAx val="84541440"/>
        <c:crosses val="autoZero"/>
        <c:auto val="1"/>
        <c:lblOffset val="100"/>
        <c:baseTimeUnit val="years"/>
      </c:dateAx>
      <c:valAx>
        <c:axId val="845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5491.99</c:v>
                </c:pt>
                <c:pt idx="3">
                  <c:v>3493.01</c:v>
                </c:pt>
                <c:pt idx="4">
                  <c:v>2583.6999999999998</c:v>
                </c:pt>
              </c:numCache>
            </c:numRef>
          </c:val>
          <c:extLst>
            <c:ext xmlns:c16="http://schemas.microsoft.com/office/drawing/2014/chart" uri="{C3380CC4-5D6E-409C-BE32-E72D297353CC}">
              <c16:uniqueId val="{00000000-C04F-45A2-8857-F9A5EFEF381B}"/>
            </c:ext>
          </c:extLst>
        </c:ser>
        <c:dLbls>
          <c:showLegendKey val="0"/>
          <c:showVal val="0"/>
          <c:showCatName val="0"/>
          <c:showSerName val="0"/>
          <c:showPercent val="0"/>
          <c:showBubbleSize val="0"/>
        </c:dLbls>
        <c:gapWidth val="150"/>
        <c:axId val="84564224"/>
        <c:axId val="8457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416.91</c:v>
                </c:pt>
                <c:pt idx="3">
                  <c:v>392.19</c:v>
                </c:pt>
                <c:pt idx="4">
                  <c:v>413.5</c:v>
                </c:pt>
              </c:numCache>
            </c:numRef>
          </c:val>
          <c:smooth val="0"/>
          <c:extLst>
            <c:ext xmlns:c16="http://schemas.microsoft.com/office/drawing/2014/chart" uri="{C3380CC4-5D6E-409C-BE32-E72D297353CC}">
              <c16:uniqueId val="{00000001-C04F-45A2-8857-F9A5EFEF381B}"/>
            </c:ext>
          </c:extLst>
        </c:ser>
        <c:dLbls>
          <c:showLegendKey val="0"/>
          <c:showVal val="0"/>
          <c:showCatName val="0"/>
          <c:showSerName val="0"/>
          <c:showPercent val="0"/>
          <c:showBubbleSize val="0"/>
        </c:dLbls>
        <c:marker val="1"/>
        <c:smooth val="0"/>
        <c:axId val="84564224"/>
        <c:axId val="84570496"/>
      </c:lineChart>
      <c:dateAx>
        <c:axId val="84564224"/>
        <c:scaling>
          <c:orientation val="minMax"/>
        </c:scaling>
        <c:delete val="1"/>
        <c:axPos val="b"/>
        <c:numFmt formatCode="ge" sourceLinked="1"/>
        <c:majorTickMark val="none"/>
        <c:minorTickMark val="none"/>
        <c:tickLblPos val="none"/>
        <c:crossAx val="84570496"/>
        <c:crosses val="autoZero"/>
        <c:auto val="1"/>
        <c:lblOffset val="100"/>
        <c:baseTimeUnit val="years"/>
      </c:dateAx>
      <c:valAx>
        <c:axId val="845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26.57</c:v>
                </c:pt>
                <c:pt idx="3">
                  <c:v>23.14</c:v>
                </c:pt>
                <c:pt idx="4">
                  <c:v>31.84</c:v>
                </c:pt>
              </c:numCache>
            </c:numRef>
          </c:val>
          <c:extLst>
            <c:ext xmlns:c16="http://schemas.microsoft.com/office/drawing/2014/chart" uri="{C3380CC4-5D6E-409C-BE32-E72D297353CC}">
              <c16:uniqueId val="{00000000-C658-4A41-8E58-46838427E0DC}"/>
            </c:ext>
          </c:extLst>
        </c:ser>
        <c:dLbls>
          <c:showLegendKey val="0"/>
          <c:showVal val="0"/>
          <c:showCatName val="0"/>
          <c:showSerName val="0"/>
          <c:showPercent val="0"/>
          <c:showBubbleSize val="0"/>
        </c:dLbls>
        <c:gapWidth val="150"/>
        <c:axId val="84601472"/>
        <c:axId val="852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57.93</c:v>
                </c:pt>
                <c:pt idx="3">
                  <c:v>57.03</c:v>
                </c:pt>
                <c:pt idx="4">
                  <c:v>55.84</c:v>
                </c:pt>
              </c:numCache>
            </c:numRef>
          </c:val>
          <c:smooth val="0"/>
          <c:extLst>
            <c:ext xmlns:c16="http://schemas.microsoft.com/office/drawing/2014/chart" uri="{C3380CC4-5D6E-409C-BE32-E72D297353CC}">
              <c16:uniqueId val="{00000001-C658-4A41-8E58-46838427E0DC}"/>
            </c:ext>
          </c:extLst>
        </c:ser>
        <c:dLbls>
          <c:showLegendKey val="0"/>
          <c:showVal val="0"/>
          <c:showCatName val="0"/>
          <c:showSerName val="0"/>
          <c:showPercent val="0"/>
          <c:showBubbleSize val="0"/>
        </c:dLbls>
        <c:marker val="1"/>
        <c:smooth val="0"/>
        <c:axId val="84601472"/>
        <c:axId val="85205760"/>
      </c:lineChart>
      <c:dateAx>
        <c:axId val="84601472"/>
        <c:scaling>
          <c:orientation val="minMax"/>
        </c:scaling>
        <c:delete val="1"/>
        <c:axPos val="b"/>
        <c:numFmt formatCode="ge" sourceLinked="1"/>
        <c:majorTickMark val="none"/>
        <c:minorTickMark val="none"/>
        <c:tickLblPos val="none"/>
        <c:crossAx val="85205760"/>
        <c:crosses val="autoZero"/>
        <c:auto val="1"/>
        <c:lblOffset val="100"/>
        <c:baseTimeUnit val="years"/>
      </c:dateAx>
      <c:valAx>
        <c:axId val="852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371.16</c:v>
                </c:pt>
                <c:pt idx="3">
                  <c:v>443.39</c:v>
                </c:pt>
                <c:pt idx="4">
                  <c:v>324.63</c:v>
                </c:pt>
              </c:numCache>
            </c:numRef>
          </c:val>
          <c:extLst>
            <c:ext xmlns:c16="http://schemas.microsoft.com/office/drawing/2014/chart" uri="{C3380CC4-5D6E-409C-BE32-E72D297353CC}">
              <c16:uniqueId val="{00000000-F3D8-4087-ACF4-F8C7D51F5FEE}"/>
            </c:ext>
          </c:extLst>
        </c:ser>
        <c:dLbls>
          <c:showLegendKey val="0"/>
          <c:showVal val="0"/>
          <c:showCatName val="0"/>
          <c:showSerName val="0"/>
          <c:showPercent val="0"/>
          <c:showBubbleSize val="0"/>
        </c:dLbls>
        <c:gapWidth val="150"/>
        <c:axId val="85234816"/>
        <c:axId val="852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276.93</c:v>
                </c:pt>
                <c:pt idx="3">
                  <c:v>283.73</c:v>
                </c:pt>
                <c:pt idx="4">
                  <c:v>287.57</c:v>
                </c:pt>
              </c:numCache>
            </c:numRef>
          </c:val>
          <c:smooth val="0"/>
          <c:extLst>
            <c:ext xmlns:c16="http://schemas.microsoft.com/office/drawing/2014/chart" uri="{C3380CC4-5D6E-409C-BE32-E72D297353CC}">
              <c16:uniqueId val="{00000001-F3D8-4087-ACF4-F8C7D51F5FEE}"/>
            </c:ext>
          </c:extLst>
        </c:ser>
        <c:dLbls>
          <c:showLegendKey val="0"/>
          <c:showVal val="0"/>
          <c:showCatName val="0"/>
          <c:showSerName val="0"/>
          <c:showPercent val="0"/>
          <c:showBubbleSize val="0"/>
        </c:dLbls>
        <c:marker val="1"/>
        <c:smooth val="0"/>
        <c:axId val="85234816"/>
        <c:axId val="85236736"/>
      </c:lineChart>
      <c:dateAx>
        <c:axId val="85234816"/>
        <c:scaling>
          <c:orientation val="minMax"/>
        </c:scaling>
        <c:delete val="1"/>
        <c:axPos val="b"/>
        <c:numFmt formatCode="ge" sourceLinked="1"/>
        <c:majorTickMark val="none"/>
        <c:minorTickMark val="none"/>
        <c:tickLblPos val="none"/>
        <c:crossAx val="85236736"/>
        <c:crosses val="autoZero"/>
        <c:auto val="1"/>
        <c:lblOffset val="100"/>
        <c:baseTimeUnit val="years"/>
      </c:dateAx>
      <c:valAx>
        <c:axId val="852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3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【141.07】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1" zoomScale="70" zoomScaleNormal="7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8" t="str">
        <f>データ!H6</f>
        <v>大阪府　柏原市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特定地域生活排水処理</v>
      </c>
      <c r="Q8" s="73"/>
      <c r="R8" s="73"/>
      <c r="S8" s="73"/>
      <c r="T8" s="73"/>
      <c r="U8" s="73"/>
      <c r="V8" s="73"/>
      <c r="W8" s="73" t="str">
        <f>データ!L6</f>
        <v>K3</v>
      </c>
      <c r="X8" s="73"/>
      <c r="Y8" s="73"/>
      <c r="Z8" s="73"/>
      <c r="AA8" s="73"/>
      <c r="AB8" s="73"/>
      <c r="AC8" s="73"/>
      <c r="AD8" s="74" t="s">
        <v>119</v>
      </c>
      <c r="AE8" s="75"/>
      <c r="AF8" s="75"/>
      <c r="AG8" s="75"/>
      <c r="AH8" s="75"/>
      <c r="AI8" s="75"/>
      <c r="AJ8" s="76"/>
      <c r="AK8" s="4"/>
      <c r="AL8" s="68">
        <f>データ!S6</f>
        <v>70698</v>
      </c>
      <c r="AM8" s="68"/>
      <c r="AN8" s="68"/>
      <c r="AO8" s="68"/>
      <c r="AP8" s="68"/>
      <c r="AQ8" s="68"/>
      <c r="AR8" s="68"/>
      <c r="AS8" s="68"/>
      <c r="AT8" s="67">
        <f>データ!T6</f>
        <v>25.33</v>
      </c>
      <c r="AU8" s="67"/>
      <c r="AV8" s="67"/>
      <c r="AW8" s="67"/>
      <c r="AX8" s="67"/>
      <c r="AY8" s="67"/>
      <c r="AZ8" s="67"/>
      <c r="BA8" s="67"/>
      <c r="BB8" s="67">
        <f>データ!U6</f>
        <v>2791.08</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56.82</v>
      </c>
      <c r="J10" s="67"/>
      <c r="K10" s="67"/>
      <c r="L10" s="67"/>
      <c r="M10" s="67"/>
      <c r="N10" s="67"/>
      <c r="O10" s="67"/>
      <c r="P10" s="67">
        <f>データ!P6</f>
        <v>0.31</v>
      </c>
      <c r="Q10" s="67"/>
      <c r="R10" s="67"/>
      <c r="S10" s="67"/>
      <c r="T10" s="67"/>
      <c r="U10" s="67"/>
      <c r="V10" s="67"/>
      <c r="W10" s="67">
        <f>データ!Q6</f>
        <v>100</v>
      </c>
      <c r="X10" s="67"/>
      <c r="Y10" s="67"/>
      <c r="Z10" s="67"/>
      <c r="AA10" s="67"/>
      <c r="AB10" s="67"/>
      <c r="AC10" s="67"/>
      <c r="AD10" s="68">
        <f>データ!R6</f>
        <v>2008</v>
      </c>
      <c r="AE10" s="68"/>
      <c r="AF10" s="68"/>
      <c r="AG10" s="68"/>
      <c r="AH10" s="68"/>
      <c r="AI10" s="68"/>
      <c r="AJ10" s="68"/>
      <c r="AK10" s="2"/>
      <c r="AL10" s="68">
        <f>データ!V6</f>
        <v>221</v>
      </c>
      <c r="AM10" s="68"/>
      <c r="AN10" s="68"/>
      <c r="AO10" s="68"/>
      <c r="AP10" s="68"/>
      <c r="AQ10" s="68"/>
      <c r="AR10" s="68"/>
      <c r="AS10" s="68"/>
      <c r="AT10" s="67">
        <f>データ!W6</f>
        <v>3.41</v>
      </c>
      <c r="AU10" s="67"/>
      <c r="AV10" s="67"/>
      <c r="AW10" s="67"/>
      <c r="AX10" s="67"/>
      <c r="AY10" s="67"/>
      <c r="AZ10" s="67"/>
      <c r="BA10" s="67"/>
      <c r="BB10" s="67">
        <f>データ!X6</f>
        <v>64.81</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【80.96】</v>
      </c>
      <c r="F86" s="27" t="str">
        <f>データ!AT6</f>
        <v>【213.56】</v>
      </c>
      <c r="G86" s="27" t="str">
        <f>データ!BE6</f>
        <v>【141.07】</v>
      </c>
      <c r="H86" s="27" t="str">
        <f>データ!BP6</f>
        <v>【346.13】</v>
      </c>
      <c r="I86" s="27" t="str">
        <f>データ!CA6</f>
        <v>【59.83】</v>
      </c>
      <c r="J86" s="27" t="str">
        <f>データ!CL6</f>
        <v>【268.69】</v>
      </c>
      <c r="K86" s="27" t="str">
        <f>データ!CW6</f>
        <v>【61.71】</v>
      </c>
      <c r="L86" s="27" t="str">
        <f>データ!DH6</f>
        <v>【75.78】</v>
      </c>
      <c r="M86" s="27" t="str">
        <f>データ!DS6</f>
        <v>【18.22】</v>
      </c>
      <c r="N86" s="27" t="str">
        <f>データ!ED6</f>
        <v>【-】</v>
      </c>
      <c r="O86" s="27"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80" t="s">
        <v>64</v>
      </c>
      <c r="I3" s="81"/>
      <c r="J3" s="81"/>
      <c r="K3" s="81"/>
      <c r="L3" s="81"/>
      <c r="M3" s="81"/>
      <c r="N3" s="81"/>
      <c r="O3" s="81"/>
      <c r="P3" s="81"/>
      <c r="Q3" s="81"/>
      <c r="R3" s="81"/>
      <c r="S3" s="81"/>
      <c r="T3" s="81"/>
      <c r="U3" s="81"/>
      <c r="V3" s="81"/>
      <c r="W3" s="81"/>
      <c r="X3" s="82"/>
      <c r="Y3" s="86" t="s">
        <v>65</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36</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29" t="s">
        <v>66</v>
      </c>
      <c r="B4" s="31"/>
      <c r="C4" s="31"/>
      <c r="D4" s="31"/>
      <c r="E4" s="31"/>
      <c r="F4" s="31"/>
      <c r="G4" s="31"/>
      <c r="H4" s="83"/>
      <c r="I4" s="84"/>
      <c r="J4" s="84"/>
      <c r="K4" s="84"/>
      <c r="L4" s="84"/>
      <c r="M4" s="84"/>
      <c r="N4" s="84"/>
      <c r="O4" s="84"/>
      <c r="P4" s="84"/>
      <c r="Q4" s="84"/>
      <c r="R4" s="84"/>
      <c r="S4" s="84"/>
      <c r="T4" s="84"/>
      <c r="U4" s="84"/>
      <c r="V4" s="84"/>
      <c r="W4" s="84"/>
      <c r="X4" s="85"/>
      <c r="Y4" s="79" t="s">
        <v>67</v>
      </c>
      <c r="Z4" s="79"/>
      <c r="AA4" s="79"/>
      <c r="AB4" s="79"/>
      <c r="AC4" s="79"/>
      <c r="AD4" s="79"/>
      <c r="AE4" s="79"/>
      <c r="AF4" s="79"/>
      <c r="AG4" s="79"/>
      <c r="AH4" s="79"/>
      <c r="AI4" s="79"/>
      <c r="AJ4" s="79" t="s">
        <v>68</v>
      </c>
      <c r="AK4" s="79"/>
      <c r="AL4" s="79"/>
      <c r="AM4" s="79"/>
      <c r="AN4" s="79"/>
      <c r="AO4" s="79"/>
      <c r="AP4" s="79"/>
      <c r="AQ4" s="79"/>
      <c r="AR4" s="79"/>
      <c r="AS4" s="79"/>
      <c r="AT4" s="79"/>
      <c r="AU4" s="79" t="s">
        <v>69</v>
      </c>
      <c r="AV4" s="79"/>
      <c r="AW4" s="79"/>
      <c r="AX4" s="79"/>
      <c r="AY4" s="79"/>
      <c r="AZ4" s="79"/>
      <c r="BA4" s="79"/>
      <c r="BB4" s="79"/>
      <c r="BC4" s="79"/>
      <c r="BD4" s="79"/>
      <c r="BE4" s="79"/>
      <c r="BF4" s="79" t="s">
        <v>70</v>
      </c>
      <c r="BG4" s="79"/>
      <c r="BH4" s="79"/>
      <c r="BI4" s="79"/>
      <c r="BJ4" s="79"/>
      <c r="BK4" s="79"/>
      <c r="BL4" s="79"/>
      <c r="BM4" s="79"/>
      <c r="BN4" s="79"/>
      <c r="BO4" s="79"/>
      <c r="BP4" s="79"/>
      <c r="BQ4" s="79" t="s">
        <v>71</v>
      </c>
      <c r="BR4" s="79"/>
      <c r="BS4" s="79"/>
      <c r="BT4" s="79"/>
      <c r="BU4" s="79"/>
      <c r="BV4" s="79"/>
      <c r="BW4" s="79"/>
      <c r="BX4" s="79"/>
      <c r="BY4" s="79"/>
      <c r="BZ4" s="79"/>
      <c r="CA4" s="79"/>
      <c r="CB4" s="79" t="s">
        <v>72</v>
      </c>
      <c r="CC4" s="79"/>
      <c r="CD4" s="79"/>
      <c r="CE4" s="79"/>
      <c r="CF4" s="79"/>
      <c r="CG4" s="79"/>
      <c r="CH4" s="79"/>
      <c r="CI4" s="79"/>
      <c r="CJ4" s="79"/>
      <c r="CK4" s="79"/>
      <c r="CL4" s="79"/>
      <c r="CM4" s="79" t="s">
        <v>73</v>
      </c>
      <c r="CN4" s="79"/>
      <c r="CO4" s="79"/>
      <c r="CP4" s="79"/>
      <c r="CQ4" s="79"/>
      <c r="CR4" s="79"/>
      <c r="CS4" s="79"/>
      <c r="CT4" s="79"/>
      <c r="CU4" s="79"/>
      <c r="CV4" s="79"/>
      <c r="CW4" s="79"/>
      <c r="CX4" s="79" t="s">
        <v>74</v>
      </c>
      <c r="CY4" s="79"/>
      <c r="CZ4" s="79"/>
      <c r="DA4" s="79"/>
      <c r="DB4" s="79"/>
      <c r="DC4" s="79"/>
      <c r="DD4" s="79"/>
      <c r="DE4" s="79"/>
      <c r="DF4" s="79"/>
      <c r="DG4" s="79"/>
      <c r="DH4" s="79"/>
      <c r="DI4" s="79" t="s">
        <v>75</v>
      </c>
      <c r="DJ4" s="79"/>
      <c r="DK4" s="79"/>
      <c r="DL4" s="79"/>
      <c r="DM4" s="79"/>
      <c r="DN4" s="79"/>
      <c r="DO4" s="79"/>
      <c r="DP4" s="79"/>
      <c r="DQ4" s="79"/>
      <c r="DR4" s="79"/>
      <c r="DS4" s="79"/>
      <c r="DT4" s="79" t="s">
        <v>76</v>
      </c>
      <c r="DU4" s="79"/>
      <c r="DV4" s="79"/>
      <c r="DW4" s="79"/>
      <c r="DX4" s="79"/>
      <c r="DY4" s="79"/>
      <c r="DZ4" s="79"/>
      <c r="EA4" s="79"/>
      <c r="EB4" s="79"/>
      <c r="EC4" s="79"/>
      <c r="ED4" s="79"/>
      <c r="EE4" s="79" t="s">
        <v>77</v>
      </c>
      <c r="EF4" s="79"/>
      <c r="EG4" s="79"/>
      <c r="EH4" s="79"/>
      <c r="EI4" s="79"/>
      <c r="EJ4" s="79"/>
      <c r="EK4" s="79"/>
      <c r="EL4" s="79"/>
      <c r="EM4" s="79"/>
      <c r="EN4" s="79"/>
      <c r="EO4" s="79"/>
    </row>
    <row r="5" spans="1:148" x14ac:dyDescent="0.15">
      <c r="A5" s="29" t="s">
        <v>78</v>
      </c>
      <c r="B5" s="32"/>
      <c r="C5" s="32"/>
      <c r="D5" s="32"/>
      <c r="E5" s="32"/>
      <c r="F5" s="32"/>
      <c r="G5" s="32"/>
      <c r="H5" s="33" t="s">
        <v>79</v>
      </c>
      <c r="I5" s="33" t="s">
        <v>80</v>
      </c>
      <c r="J5" s="33" t="s">
        <v>81</v>
      </c>
      <c r="K5" s="33" t="s">
        <v>82</v>
      </c>
      <c r="L5" s="33" t="s">
        <v>83</v>
      </c>
      <c r="M5" s="33" t="s">
        <v>5</v>
      </c>
      <c r="N5" s="33" t="s">
        <v>84</v>
      </c>
      <c r="O5" s="33" t="s">
        <v>85</v>
      </c>
      <c r="P5" s="33" t="s">
        <v>86</v>
      </c>
      <c r="Q5" s="33" t="s">
        <v>87</v>
      </c>
      <c r="R5" s="33" t="s">
        <v>88</v>
      </c>
      <c r="S5" s="33" t="s">
        <v>89</v>
      </c>
      <c r="T5" s="33" t="s">
        <v>90</v>
      </c>
      <c r="U5" s="33" t="s">
        <v>91</v>
      </c>
      <c r="V5" s="33" t="s">
        <v>92</v>
      </c>
      <c r="W5" s="33" t="s">
        <v>93</v>
      </c>
      <c r="X5" s="33" t="s">
        <v>94</v>
      </c>
      <c r="Y5" s="33" t="s">
        <v>95</v>
      </c>
      <c r="Z5" s="33" t="s">
        <v>96</v>
      </c>
      <c r="AA5" s="33" t="s">
        <v>97</v>
      </c>
      <c r="AB5" s="33" t="s">
        <v>98</v>
      </c>
      <c r="AC5" s="33" t="s">
        <v>99</v>
      </c>
      <c r="AD5" s="33" t="s">
        <v>100</v>
      </c>
      <c r="AE5" s="33" t="s">
        <v>101</v>
      </c>
      <c r="AF5" s="33" t="s">
        <v>102</v>
      </c>
      <c r="AG5" s="33" t="s">
        <v>103</v>
      </c>
      <c r="AH5" s="33" t="s">
        <v>104</v>
      </c>
      <c r="AI5" s="33" t="s">
        <v>43</v>
      </c>
      <c r="AJ5" s="33" t="s">
        <v>95</v>
      </c>
      <c r="AK5" s="33" t="s">
        <v>96</v>
      </c>
      <c r="AL5" s="33" t="s">
        <v>97</v>
      </c>
      <c r="AM5" s="33" t="s">
        <v>98</v>
      </c>
      <c r="AN5" s="33" t="s">
        <v>99</v>
      </c>
      <c r="AO5" s="33" t="s">
        <v>100</v>
      </c>
      <c r="AP5" s="33" t="s">
        <v>101</v>
      </c>
      <c r="AQ5" s="33" t="s">
        <v>102</v>
      </c>
      <c r="AR5" s="33" t="s">
        <v>103</v>
      </c>
      <c r="AS5" s="33" t="s">
        <v>104</v>
      </c>
      <c r="AT5" s="33" t="s">
        <v>105</v>
      </c>
      <c r="AU5" s="33" t="s">
        <v>95</v>
      </c>
      <c r="AV5" s="33" t="s">
        <v>96</v>
      </c>
      <c r="AW5" s="33" t="s">
        <v>97</v>
      </c>
      <c r="AX5" s="33" t="s">
        <v>98</v>
      </c>
      <c r="AY5" s="33" t="s">
        <v>99</v>
      </c>
      <c r="AZ5" s="33" t="s">
        <v>100</v>
      </c>
      <c r="BA5" s="33" t="s">
        <v>101</v>
      </c>
      <c r="BB5" s="33" t="s">
        <v>102</v>
      </c>
      <c r="BC5" s="33" t="s">
        <v>103</v>
      </c>
      <c r="BD5" s="33" t="s">
        <v>104</v>
      </c>
      <c r="BE5" s="33" t="s">
        <v>105</v>
      </c>
      <c r="BF5" s="33" t="s">
        <v>95</v>
      </c>
      <c r="BG5" s="33" t="s">
        <v>96</v>
      </c>
      <c r="BH5" s="33" t="s">
        <v>97</v>
      </c>
      <c r="BI5" s="33" t="s">
        <v>98</v>
      </c>
      <c r="BJ5" s="33" t="s">
        <v>99</v>
      </c>
      <c r="BK5" s="33" t="s">
        <v>100</v>
      </c>
      <c r="BL5" s="33" t="s">
        <v>101</v>
      </c>
      <c r="BM5" s="33" t="s">
        <v>102</v>
      </c>
      <c r="BN5" s="33" t="s">
        <v>103</v>
      </c>
      <c r="BO5" s="33" t="s">
        <v>104</v>
      </c>
      <c r="BP5" s="33" t="s">
        <v>105</v>
      </c>
      <c r="BQ5" s="33" t="s">
        <v>95</v>
      </c>
      <c r="BR5" s="33" t="s">
        <v>96</v>
      </c>
      <c r="BS5" s="33" t="s">
        <v>97</v>
      </c>
      <c r="BT5" s="33" t="s">
        <v>98</v>
      </c>
      <c r="BU5" s="33" t="s">
        <v>99</v>
      </c>
      <c r="BV5" s="33" t="s">
        <v>100</v>
      </c>
      <c r="BW5" s="33" t="s">
        <v>101</v>
      </c>
      <c r="BX5" s="33" t="s">
        <v>102</v>
      </c>
      <c r="BY5" s="33" t="s">
        <v>103</v>
      </c>
      <c r="BZ5" s="33" t="s">
        <v>104</v>
      </c>
      <c r="CA5" s="33" t="s">
        <v>105</v>
      </c>
      <c r="CB5" s="33" t="s">
        <v>95</v>
      </c>
      <c r="CC5" s="33" t="s">
        <v>96</v>
      </c>
      <c r="CD5" s="33" t="s">
        <v>97</v>
      </c>
      <c r="CE5" s="33" t="s">
        <v>98</v>
      </c>
      <c r="CF5" s="33" t="s">
        <v>99</v>
      </c>
      <c r="CG5" s="33" t="s">
        <v>100</v>
      </c>
      <c r="CH5" s="33" t="s">
        <v>101</v>
      </c>
      <c r="CI5" s="33" t="s">
        <v>102</v>
      </c>
      <c r="CJ5" s="33" t="s">
        <v>103</v>
      </c>
      <c r="CK5" s="33" t="s">
        <v>104</v>
      </c>
      <c r="CL5" s="33" t="s">
        <v>105</v>
      </c>
      <c r="CM5" s="33" t="s">
        <v>95</v>
      </c>
      <c r="CN5" s="33" t="s">
        <v>96</v>
      </c>
      <c r="CO5" s="33" t="s">
        <v>97</v>
      </c>
      <c r="CP5" s="33" t="s">
        <v>98</v>
      </c>
      <c r="CQ5" s="33" t="s">
        <v>99</v>
      </c>
      <c r="CR5" s="33" t="s">
        <v>100</v>
      </c>
      <c r="CS5" s="33" t="s">
        <v>101</v>
      </c>
      <c r="CT5" s="33" t="s">
        <v>102</v>
      </c>
      <c r="CU5" s="33" t="s">
        <v>103</v>
      </c>
      <c r="CV5" s="33" t="s">
        <v>104</v>
      </c>
      <c r="CW5" s="33" t="s">
        <v>105</v>
      </c>
      <c r="CX5" s="33" t="s">
        <v>95</v>
      </c>
      <c r="CY5" s="33" t="s">
        <v>96</v>
      </c>
      <c r="CZ5" s="33" t="s">
        <v>97</v>
      </c>
      <c r="DA5" s="33" t="s">
        <v>98</v>
      </c>
      <c r="DB5" s="33" t="s">
        <v>99</v>
      </c>
      <c r="DC5" s="33" t="s">
        <v>100</v>
      </c>
      <c r="DD5" s="33" t="s">
        <v>101</v>
      </c>
      <c r="DE5" s="33" t="s">
        <v>102</v>
      </c>
      <c r="DF5" s="33" t="s">
        <v>103</v>
      </c>
      <c r="DG5" s="33" t="s">
        <v>104</v>
      </c>
      <c r="DH5" s="33" t="s">
        <v>105</v>
      </c>
      <c r="DI5" s="33" t="s">
        <v>95</v>
      </c>
      <c r="DJ5" s="33" t="s">
        <v>96</v>
      </c>
      <c r="DK5" s="33" t="s">
        <v>97</v>
      </c>
      <c r="DL5" s="33" t="s">
        <v>98</v>
      </c>
      <c r="DM5" s="33" t="s">
        <v>99</v>
      </c>
      <c r="DN5" s="33" t="s">
        <v>100</v>
      </c>
      <c r="DO5" s="33" t="s">
        <v>101</v>
      </c>
      <c r="DP5" s="33" t="s">
        <v>102</v>
      </c>
      <c r="DQ5" s="33" t="s">
        <v>103</v>
      </c>
      <c r="DR5" s="33" t="s">
        <v>104</v>
      </c>
      <c r="DS5" s="33" t="s">
        <v>105</v>
      </c>
      <c r="DT5" s="33" t="s">
        <v>95</v>
      </c>
      <c r="DU5" s="33" t="s">
        <v>96</v>
      </c>
      <c r="DV5" s="33" t="s">
        <v>97</v>
      </c>
      <c r="DW5" s="33" t="s">
        <v>98</v>
      </c>
      <c r="DX5" s="33" t="s">
        <v>99</v>
      </c>
      <c r="DY5" s="33" t="s">
        <v>100</v>
      </c>
      <c r="DZ5" s="33" t="s">
        <v>101</v>
      </c>
      <c r="EA5" s="33" t="s">
        <v>102</v>
      </c>
      <c r="EB5" s="33" t="s">
        <v>103</v>
      </c>
      <c r="EC5" s="33" t="s">
        <v>104</v>
      </c>
      <c r="ED5" s="33" t="s">
        <v>105</v>
      </c>
      <c r="EE5" s="33" t="s">
        <v>95</v>
      </c>
      <c r="EF5" s="33" t="s">
        <v>96</v>
      </c>
      <c r="EG5" s="33" t="s">
        <v>97</v>
      </c>
      <c r="EH5" s="33" t="s">
        <v>98</v>
      </c>
      <c r="EI5" s="33" t="s">
        <v>99</v>
      </c>
      <c r="EJ5" s="33" t="s">
        <v>100</v>
      </c>
      <c r="EK5" s="33" t="s">
        <v>101</v>
      </c>
      <c r="EL5" s="33" t="s">
        <v>102</v>
      </c>
      <c r="EM5" s="33" t="s">
        <v>103</v>
      </c>
      <c r="EN5" s="33" t="s">
        <v>104</v>
      </c>
      <c r="EO5" s="33" t="s">
        <v>105</v>
      </c>
    </row>
    <row r="6" spans="1:148" s="37" customFormat="1" x14ac:dyDescent="0.15">
      <c r="A6" s="29" t="s">
        <v>106</v>
      </c>
      <c r="B6" s="34">
        <f>B7</f>
        <v>2016</v>
      </c>
      <c r="C6" s="34">
        <f t="shared" ref="C6:X6" si="3">C7</f>
        <v>272213</v>
      </c>
      <c r="D6" s="34">
        <f t="shared" si="3"/>
        <v>46</v>
      </c>
      <c r="E6" s="34">
        <f t="shared" si="3"/>
        <v>18</v>
      </c>
      <c r="F6" s="34">
        <f t="shared" si="3"/>
        <v>0</v>
      </c>
      <c r="G6" s="34">
        <f t="shared" si="3"/>
        <v>0</v>
      </c>
      <c r="H6" s="34" t="str">
        <f t="shared" si="3"/>
        <v>大阪府　柏原市</v>
      </c>
      <c r="I6" s="34" t="str">
        <f t="shared" si="3"/>
        <v>法適用</v>
      </c>
      <c r="J6" s="34" t="str">
        <f t="shared" si="3"/>
        <v>下水道事業</v>
      </c>
      <c r="K6" s="34" t="str">
        <f t="shared" si="3"/>
        <v>特定地域生活排水処理</v>
      </c>
      <c r="L6" s="34" t="str">
        <f t="shared" si="3"/>
        <v>K3</v>
      </c>
      <c r="M6" s="34">
        <f t="shared" si="3"/>
        <v>0</v>
      </c>
      <c r="N6" s="35" t="str">
        <f t="shared" si="3"/>
        <v>-</v>
      </c>
      <c r="O6" s="35">
        <f t="shared" si="3"/>
        <v>56.82</v>
      </c>
      <c r="P6" s="35">
        <f t="shared" si="3"/>
        <v>0.31</v>
      </c>
      <c r="Q6" s="35">
        <f t="shared" si="3"/>
        <v>100</v>
      </c>
      <c r="R6" s="35">
        <f t="shared" si="3"/>
        <v>2008</v>
      </c>
      <c r="S6" s="35">
        <f t="shared" si="3"/>
        <v>70698</v>
      </c>
      <c r="T6" s="35">
        <f t="shared" si="3"/>
        <v>25.33</v>
      </c>
      <c r="U6" s="35">
        <f t="shared" si="3"/>
        <v>2791.08</v>
      </c>
      <c r="V6" s="35">
        <f t="shared" si="3"/>
        <v>221</v>
      </c>
      <c r="W6" s="35">
        <f t="shared" si="3"/>
        <v>3.41</v>
      </c>
      <c r="X6" s="35">
        <f t="shared" si="3"/>
        <v>64.81</v>
      </c>
      <c r="Y6" s="36" t="str">
        <f>IF(Y7="",NA(),Y7)</f>
        <v>-</v>
      </c>
      <c r="Z6" s="36" t="str">
        <f t="shared" ref="Z6:AH6" si="4">IF(Z7="",NA(),Z7)</f>
        <v>-</v>
      </c>
      <c r="AA6" s="36">
        <f t="shared" si="4"/>
        <v>54.55</v>
      </c>
      <c r="AB6" s="36">
        <f t="shared" si="4"/>
        <v>44.29</v>
      </c>
      <c r="AC6" s="36">
        <f t="shared" si="4"/>
        <v>61.08</v>
      </c>
      <c r="AD6" s="36" t="str">
        <f t="shared" si="4"/>
        <v>-</v>
      </c>
      <c r="AE6" s="36" t="str">
        <f t="shared" si="4"/>
        <v>-</v>
      </c>
      <c r="AF6" s="36">
        <f t="shared" si="4"/>
        <v>90.66</v>
      </c>
      <c r="AG6" s="36">
        <f t="shared" si="4"/>
        <v>89.69</v>
      </c>
      <c r="AH6" s="36">
        <f t="shared" si="4"/>
        <v>85.72</v>
      </c>
      <c r="AI6" s="35" t="str">
        <f>IF(AI7="","",IF(AI7="-","【-】","【"&amp;SUBSTITUTE(TEXT(AI7,"#,##0.00"),"-","△")&amp;"】"))</f>
        <v>【80.96】</v>
      </c>
      <c r="AJ6" s="36" t="str">
        <f>IF(AJ7="",NA(),AJ7)</f>
        <v>-</v>
      </c>
      <c r="AK6" s="36" t="str">
        <f t="shared" ref="AK6:AS6" si="5">IF(AK7="",NA(),AK7)</f>
        <v>-</v>
      </c>
      <c r="AL6" s="36">
        <f t="shared" si="5"/>
        <v>370.94</v>
      </c>
      <c r="AM6" s="36">
        <f t="shared" si="5"/>
        <v>439.12</v>
      </c>
      <c r="AN6" s="36">
        <f t="shared" si="5"/>
        <v>457.04</v>
      </c>
      <c r="AO6" s="36" t="str">
        <f t="shared" si="5"/>
        <v>-</v>
      </c>
      <c r="AP6" s="36" t="str">
        <f t="shared" si="5"/>
        <v>-</v>
      </c>
      <c r="AQ6" s="36">
        <f t="shared" si="5"/>
        <v>91.1</v>
      </c>
      <c r="AR6" s="36">
        <f t="shared" si="5"/>
        <v>124.89</v>
      </c>
      <c r="AS6" s="36">
        <f t="shared" si="5"/>
        <v>129.72999999999999</v>
      </c>
      <c r="AT6" s="35" t="str">
        <f>IF(AT7="","",IF(AT7="-","【-】","【"&amp;SUBSTITUTE(TEXT(AT7,"#,##0.00"),"-","△")&amp;"】"))</f>
        <v>【213.56】</v>
      </c>
      <c r="AU6" s="36" t="str">
        <f>IF(AU7="",NA(),AU7)</f>
        <v>-</v>
      </c>
      <c r="AV6" s="36" t="str">
        <f t="shared" ref="AV6:BD6" si="6">IF(AV7="",NA(),AV7)</f>
        <v>-</v>
      </c>
      <c r="AW6" s="36">
        <f t="shared" si="6"/>
        <v>103.19</v>
      </c>
      <c r="AX6" s="36">
        <f t="shared" si="6"/>
        <v>103.12</v>
      </c>
      <c r="AY6" s="36">
        <f t="shared" si="6"/>
        <v>106.72</v>
      </c>
      <c r="AZ6" s="36" t="str">
        <f t="shared" si="6"/>
        <v>-</v>
      </c>
      <c r="BA6" s="36" t="str">
        <f t="shared" si="6"/>
        <v>-</v>
      </c>
      <c r="BB6" s="36">
        <f t="shared" si="6"/>
        <v>247.48</v>
      </c>
      <c r="BC6" s="36">
        <f t="shared" si="6"/>
        <v>221.76</v>
      </c>
      <c r="BD6" s="36">
        <f t="shared" si="6"/>
        <v>180.07</v>
      </c>
      <c r="BE6" s="35" t="str">
        <f>IF(BE7="","",IF(BE7="-","【-】","【"&amp;SUBSTITUTE(TEXT(BE7,"#,##0.00"),"-","△")&amp;"】"))</f>
        <v>【141.07】</v>
      </c>
      <c r="BF6" s="36" t="str">
        <f>IF(BF7="",NA(),BF7)</f>
        <v>-</v>
      </c>
      <c r="BG6" s="36" t="str">
        <f t="shared" ref="BG6:BO6" si="7">IF(BG7="",NA(),BG7)</f>
        <v>-</v>
      </c>
      <c r="BH6" s="36">
        <f t="shared" si="7"/>
        <v>5491.99</v>
      </c>
      <c r="BI6" s="36">
        <f t="shared" si="7"/>
        <v>3493.01</v>
      </c>
      <c r="BJ6" s="36">
        <f t="shared" si="7"/>
        <v>2583.6999999999998</v>
      </c>
      <c r="BK6" s="36" t="str">
        <f t="shared" si="7"/>
        <v>-</v>
      </c>
      <c r="BL6" s="36" t="str">
        <f t="shared" si="7"/>
        <v>-</v>
      </c>
      <c r="BM6" s="36">
        <f t="shared" si="7"/>
        <v>416.91</v>
      </c>
      <c r="BN6" s="36">
        <f t="shared" si="7"/>
        <v>392.19</v>
      </c>
      <c r="BO6" s="36">
        <f t="shared" si="7"/>
        <v>413.5</v>
      </c>
      <c r="BP6" s="35" t="str">
        <f>IF(BP7="","",IF(BP7="-","【-】","【"&amp;SUBSTITUTE(TEXT(BP7,"#,##0.00"),"-","△")&amp;"】"))</f>
        <v>【346.13】</v>
      </c>
      <c r="BQ6" s="36" t="str">
        <f>IF(BQ7="",NA(),BQ7)</f>
        <v>-</v>
      </c>
      <c r="BR6" s="36" t="str">
        <f t="shared" ref="BR6:BZ6" si="8">IF(BR7="",NA(),BR7)</f>
        <v>-</v>
      </c>
      <c r="BS6" s="36">
        <f t="shared" si="8"/>
        <v>26.57</v>
      </c>
      <c r="BT6" s="36">
        <f t="shared" si="8"/>
        <v>23.14</v>
      </c>
      <c r="BU6" s="36">
        <f t="shared" si="8"/>
        <v>31.84</v>
      </c>
      <c r="BV6" s="36" t="str">
        <f t="shared" si="8"/>
        <v>-</v>
      </c>
      <c r="BW6" s="36" t="str">
        <f t="shared" si="8"/>
        <v>-</v>
      </c>
      <c r="BX6" s="36">
        <f t="shared" si="8"/>
        <v>57.93</v>
      </c>
      <c r="BY6" s="36">
        <f t="shared" si="8"/>
        <v>57.03</v>
      </c>
      <c r="BZ6" s="36">
        <f t="shared" si="8"/>
        <v>55.84</v>
      </c>
      <c r="CA6" s="35" t="str">
        <f>IF(CA7="","",IF(CA7="-","【-】","【"&amp;SUBSTITUTE(TEXT(CA7,"#,##0.00"),"-","△")&amp;"】"))</f>
        <v>【59.83】</v>
      </c>
      <c r="CB6" s="36" t="str">
        <f>IF(CB7="",NA(),CB7)</f>
        <v>-</v>
      </c>
      <c r="CC6" s="36" t="str">
        <f t="shared" ref="CC6:CK6" si="9">IF(CC7="",NA(),CC7)</f>
        <v>-</v>
      </c>
      <c r="CD6" s="36">
        <f t="shared" si="9"/>
        <v>371.16</v>
      </c>
      <c r="CE6" s="36">
        <f t="shared" si="9"/>
        <v>443.39</v>
      </c>
      <c r="CF6" s="36">
        <f t="shared" si="9"/>
        <v>324.63</v>
      </c>
      <c r="CG6" s="36" t="str">
        <f t="shared" si="9"/>
        <v>-</v>
      </c>
      <c r="CH6" s="36" t="str">
        <f t="shared" si="9"/>
        <v>-</v>
      </c>
      <c r="CI6" s="36">
        <f t="shared" si="9"/>
        <v>276.93</v>
      </c>
      <c r="CJ6" s="36">
        <f t="shared" si="9"/>
        <v>283.73</v>
      </c>
      <c r="CK6" s="36">
        <f t="shared" si="9"/>
        <v>287.57</v>
      </c>
      <c r="CL6" s="35" t="str">
        <f>IF(CL7="","",IF(CL7="-","【-】","【"&amp;SUBSTITUTE(TEXT(CL7,"#,##0.00"),"-","△")&amp;"】"))</f>
        <v>【268.69】</v>
      </c>
      <c r="CM6" s="36" t="str">
        <f>IF(CM7="",NA(),CM7)</f>
        <v>-</v>
      </c>
      <c r="CN6" s="36" t="str">
        <f t="shared" ref="CN6:CV6" si="10">IF(CN7="",NA(),CN7)</f>
        <v>-</v>
      </c>
      <c r="CO6" s="36">
        <f t="shared" si="10"/>
        <v>24</v>
      </c>
      <c r="CP6" s="36">
        <f t="shared" si="10"/>
        <v>38.03</v>
      </c>
      <c r="CQ6" s="36">
        <f t="shared" si="10"/>
        <v>42.86</v>
      </c>
      <c r="CR6" s="36" t="str">
        <f t="shared" si="10"/>
        <v>-</v>
      </c>
      <c r="CS6" s="36" t="str">
        <f t="shared" si="10"/>
        <v>-</v>
      </c>
      <c r="CT6" s="36">
        <f t="shared" si="10"/>
        <v>59.08</v>
      </c>
      <c r="CU6" s="36">
        <f t="shared" si="10"/>
        <v>58.25</v>
      </c>
      <c r="CV6" s="36">
        <f t="shared" si="10"/>
        <v>61.55</v>
      </c>
      <c r="CW6" s="35" t="str">
        <f>IF(CW7="","",IF(CW7="-","【-】","【"&amp;SUBSTITUTE(TEXT(CW7,"#,##0.00"),"-","△")&amp;"】"))</f>
        <v>【61.71】</v>
      </c>
      <c r="CX6" s="36" t="str">
        <f>IF(CX7="",NA(),CX7)</f>
        <v>-</v>
      </c>
      <c r="CY6" s="36" t="str">
        <f t="shared" ref="CY6:DG6" si="11">IF(CY7="",NA(),CY7)</f>
        <v>-</v>
      </c>
      <c r="CZ6" s="36">
        <f t="shared" si="11"/>
        <v>100</v>
      </c>
      <c r="DA6" s="36">
        <f t="shared" si="11"/>
        <v>100</v>
      </c>
      <c r="DB6" s="36">
        <f t="shared" si="11"/>
        <v>100</v>
      </c>
      <c r="DC6" s="36" t="str">
        <f t="shared" si="11"/>
        <v>-</v>
      </c>
      <c r="DD6" s="36" t="str">
        <f t="shared" si="11"/>
        <v>-</v>
      </c>
      <c r="DE6" s="36">
        <f t="shared" si="11"/>
        <v>77.12</v>
      </c>
      <c r="DF6" s="36">
        <f t="shared" si="11"/>
        <v>68.150000000000006</v>
      </c>
      <c r="DG6" s="36">
        <f t="shared" si="11"/>
        <v>67.489999999999995</v>
      </c>
      <c r="DH6" s="35" t="str">
        <f>IF(DH7="","",IF(DH7="-","【-】","【"&amp;SUBSTITUTE(TEXT(DH7,"#,##0.00"),"-","△")&amp;"】"))</f>
        <v>【75.78】</v>
      </c>
      <c r="DI6" s="36" t="str">
        <f>IF(DI7="",NA(),DI7)</f>
        <v>-</v>
      </c>
      <c r="DJ6" s="36" t="str">
        <f t="shared" ref="DJ6:DR6" si="12">IF(DJ7="",NA(),DJ7)</f>
        <v>-</v>
      </c>
      <c r="DK6" s="36">
        <f t="shared" si="12"/>
        <v>1.55</v>
      </c>
      <c r="DL6" s="36">
        <f t="shared" si="12"/>
        <v>3.19</v>
      </c>
      <c r="DM6" s="36">
        <f t="shared" si="12"/>
        <v>5.21</v>
      </c>
      <c r="DN6" s="36" t="str">
        <f t="shared" si="12"/>
        <v>-</v>
      </c>
      <c r="DO6" s="36" t="str">
        <f t="shared" si="12"/>
        <v>-</v>
      </c>
      <c r="DP6" s="36">
        <f t="shared" si="12"/>
        <v>13.6</v>
      </c>
      <c r="DQ6" s="36">
        <f t="shared" si="12"/>
        <v>14.97</v>
      </c>
      <c r="DR6" s="36">
        <f t="shared" si="12"/>
        <v>16.16</v>
      </c>
      <c r="DS6" s="35" t="str">
        <f>IF(DS7="","",IF(DS7="-","【-】","【"&amp;SUBSTITUTE(TEXT(DS7,"#,##0.00"),"-","△")&amp;"】"))</f>
        <v>【18.22】</v>
      </c>
      <c r="DT6" s="36" t="str">
        <f>IF(DT7="",NA(),DT7)</f>
        <v>-</v>
      </c>
      <c r="DU6" s="36" t="str">
        <f t="shared" ref="DU6:EC6" si="13">IF(DU7="",NA(),DU7)</f>
        <v>-</v>
      </c>
      <c r="DV6" s="36" t="str">
        <f t="shared" si="13"/>
        <v>-</v>
      </c>
      <c r="DW6" s="36" t="str">
        <f t="shared" si="13"/>
        <v>-</v>
      </c>
      <c r="DX6" s="36" t="str">
        <f t="shared" si="13"/>
        <v>-</v>
      </c>
      <c r="DY6" s="36" t="str">
        <f t="shared" si="13"/>
        <v>-</v>
      </c>
      <c r="DZ6" s="36" t="str">
        <f t="shared" si="13"/>
        <v>-</v>
      </c>
      <c r="EA6" s="36" t="str">
        <f t="shared" si="13"/>
        <v>-</v>
      </c>
      <c r="EB6" s="36" t="str">
        <f t="shared" si="13"/>
        <v>-</v>
      </c>
      <c r="EC6" s="36" t="str">
        <f t="shared" si="13"/>
        <v>-</v>
      </c>
      <c r="ED6" s="35" t="str">
        <f>IF(ED7="","",IF(ED7="-","【-】","【"&amp;SUBSTITUTE(TEXT(ED7,"#,##0.00"),"-","△")&amp;"】"))</f>
        <v>【-】</v>
      </c>
      <c r="EE6" s="36" t="str">
        <f>IF(EE7="",NA(),EE7)</f>
        <v>-</v>
      </c>
      <c r="EF6" s="36" t="str">
        <f t="shared" ref="EF6:EN6" si="14">IF(EF7="",NA(),EF7)</f>
        <v>-</v>
      </c>
      <c r="EG6" s="36" t="str">
        <f t="shared" si="14"/>
        <v>-</v>
      </c>
      <c r="EH6" s="36" t="str">
        <f t="shared" si="14"/>
        <v>-</v>
      </c>
      <c r="EI6" s="36" t="str">
        <f t="shared" si="14"/>
        <v>-</v>
      </c>
      <c r="EJ6" s="36" t="str">
        <f t="shared" si="14"/>
        <v>-</v>
      </c>
      <c r="EK6" s="36" t="str">
        <f t="shared" si="14"/>
        <v>-</v>
      </c>
      <c r="EL6" s="36" t="str">
        <f t="shared" si="14"/>
        <v>-</v>
      </c>
      <c r="EM6" s="36" t="str">
        <f t="shared" si="14"/>
        <v>-</v>
      </c>
      <c r="EN6" s="36" t="str">
        <f t="shared" si="14"/>
        <v>-</v>
      </c>
      <c r="EO6" s="35" t="str">
        <f>IF(EO7="","",IF(EO7="-","【-】","【"&amp;SUBSTITUTE(TEXT(EO7,"#,##0.00"),"-","△")&amp;"】"))</f>
        <v>【-】</v>
      </c>
    </row>
    <row r="7" spans="1:148" s="37" customFormat="1" x14ac:dyDescent="0.15">
      <c r="A7" s="29"/>
      <c r="B7" s="38">
        <v>2016</v>
      </c>
      <c r="C7" s="38">
        <v>272213</v>
      </c>
      <c r="D7" s="38">
        <v>46</v>
      </c>
      <c r="E7" s="38">
        <v>18</v>
      </c>
      <c r="F7" s="38">
        <v>0</v>
      </c>
      <c r="G7" s="38">
        <v>0</v>
      </c>
      <c r="H7" s="38" t="s">
        <v>107</v>
      </c>
      <c r="I7" s="38" t="s">
        <v>108</v>
      </c>
      <c r="J7" s="38" t="s">
        <v>109</v>
      </c>
      <c r="K7" s="38" t="s">
        <v>110</v>
      </c>
      <c r="L7" s="38" t="s">
        <v>111</v>
      </c>
      <c r="M7" s="38"/>
      <c r="N7" s="39" t="s">
        <v>112</v>
      </c>
      <c r="O7" s="39">
        <v>56.82</v>
      </c>
      <c r="P7" s="39">
        <v>0.31</v>
      </c>
      <c r="Q7" s="39">
        <v>100</v>
      </c>
      <c r="R7" s="39">
        <v>2008</v>
      </c>
      <c r="S7" s="39">
        <v>70698</v>
      </c>
      <c r="T7" s="39">
        <v>25.33</v>
      </c>
      <c r="U7" s="39">
        <v>2791.08</v>
      </c>
      <c r="V7" s="39">
        <v>221</v>
      </c>
      <c r="W7" s="39">
        <v>3.41</v>
      </c>
      <c r="X7" s="39">
        <v>64.81</v>
      </c>
      <c r="Y7" s="39" t="s">
        <v>112</v>
      </c>
      <c r="Z7" s="39" t="s">
        <v>112</v>
      </c>
      <c r="AA7" s="39">
        <v>54.55</v>
      </c>
      <c r="AB7" s="39">
        <v>44.29</v>
      </c>
      <c r="AC7" s="39">
        <v>61.08</v>
      </c>
      <c r="AD7" s="39" t="s">
        <v>112</v>
      </c>
      <c r="AE7" s="39" t="s">
        <v>112</v>
      </c>
      <c r="AF7" s="39">
        <v>90.66</v>
      </c>
      <c r="AG7" s="39">
        <v>89.69</v>
      </c>
      <c r="AH7" s="39">
        <v>85.72</v>
      </c>
      <c r="AI7" s="39">
        <v>80.959999999999994</v>
      </c>
      <c r="AJ7" s="39" t="s">
        <v>112</v>
      </c>
      <c r="AK7" s="39" t="s">
        <v>112</v>
      </c>
      <c r="AL7" s="39">
        <v>370.94</v>
      </c>
      <c r="AM7" s="39">
        <v>439.12</v>
      </c>
      <c r="AN7" s="39">
        <v>457.04</v>
      </c>
      <c r="AO7" s="39" t="s">
        <v>112</v>
      </c>
      <c r="AP7" s="39" t="s">
        <v>112</v>
      </c>
      <c r="AQ7" s="39">
        <v>91.1</v>
      </c>
      <c r="AR7" s="39">
        <v>124.89</v>
      </c>
      <c r="AS7" s="39">
        <v>129.72999999999999</v>
      </c>
      <c r="AT7" s="39">
        <v>213.56</v>
      </c>
      <c r="AU7" s="39" t="s">
        <v>112</v>
      </c>
      <c r="AV7" s="39" t="s">
        <v>112</v>
      </c>
      <c r="AW7" s="39">
        <v>103.19</v>
      </c>
      <c r="AX7" s="39">
        <v>103.12</v>
      </c>
      <c r="AY7" s="39">
        <v>106.72</v>
      </c>
      <c r="AZ7" s="39" t="s">
        <v>112</v>
      </c>
      <c r="BA7" s="39" t="s">
        <v>112</v>
      </c>
      <c r="BB7" s="39">
        <v>247.48</v>
      </c>
      <c r="BC7" s="39">
        <v>221.76</v>
      </c>
      <c r="BD7" s="39">
        <v>180.07</v>
      </c>
      <c r="BE7" s="39">
        <v>141.07</v>
      </c>
      <c r="BF7" s="39" t="s">
        <v>112</v>
      </c>
      <c r="BG7" s="39" t="s">
        <v>112</v>
      </c>
      <c r="BH7" s="39">
        <v>5491.99</v>
      </c>
      <c r="BI7" s="39">
        <v>3493.01</v>
      </c>
      <c r="BJ7" s="39">
        <v>2583.6999999999998</v>
      </c>
      <c r="BK7" s="39" t="s">
        <v>112</v>
      </c>
      <c r="BL7" s="39" t="s">
        <v>112</v>
      </c>
      <c r="BM7" s="39">
        <v>416.91</v>
      </c>
      <c r="BN7" s="39">
        <v>392.19</v>
      </c>
      <c r="BO7" s="39">
        <v>413.5</v>
      </c>
      <c r="BP7" s="39">
        <v>346.13</v>
      </c>
      <c r="BQ7" s="39" t="s">
        <v>112</v>
      </c>
      <c r="BR7" s="39" t="s">
        <v>112</v>
      </c>
      <c r="BS7" s="39">
        <v>26.57</v>
      </c>
      <c r="BT7" s="39">
        <v>23.14</v>
      </c>
      <c r="BU7" s="39">
        <v>31.84</v>
      </c>
      <c r="BV7" s="39" t="s">
        <v>112</v>
      </c>
      <c r="BW7" s="39" t="s">
        <v>112</v>
      </c>
      <c r="BX7" s="39">
        <v>57.93</v>
      </c>
      <c r="BY7" s="39">
        <v>57.03</v>
      </c>
      <c r="BZ7" s="39">
        <v>55.84</v>
      </c>
      <c r="CA7" s="39">
        <v>59.83</v>
      </c>
      <c r="CB7" s="39" t="s">
        <v>112</v>
      </c>
      <c r="CC7" s="39" t="s">
        <v>112</v>
      </c>
      <c r="CD7" s="39">
        <v>371.16</v>
      </c>
      <c r="CE7" s="39">
        <v>443.39</v>
      </c>
      <c r="CF7" s="39">
        <v>324.63</v>
      </c>
      <c r="CG7" s="39" t="s">
        <v>112</v>
      </c>
      <c r="CH7" s="39" t="s">
        <v>112</v>
      </c>
      <c r="CI7" s="39">
        <v>276.93</v>
      </c>
      <c r="CJ7" s="39">
        <v>283.73</v>
      </c>
      <c r="CK7" s="39">
        <v>287.57</v>
      </c>
      <c r="CL7" s="39">
        <v>268.69</v>
      </c>
      <c r="CM7" s="39" t="s">
        <v>112</v>
      </c>
      <c r="CN7" s="39" t="s">
        <v>112</v>
      </c>
      <c r="CO7" s="39">
        <v>24</v>
      </c>
      <c r="CP7" s="39">
        <v>38.03</v>
      </c>
      <c r="CQ7" s="39">
        <v>42.86</v>
      </c>
      <c r="CR7" s="39" t="s">
        <v>112</v>
      </c>
      <c r="CS7" s="39" t="s">
        <v>112</v>
      </c>
      <c r="CT7" s="39">
        <v>59.08</v>
      </c>
      <c r="CU7" s="39">
        <v>58.25</v>
      </c>
      <c r="CV7" s="39">
        <v>61.55</v>
      </c>
      <c r="CW7" s="39">
        <v>61.71</v>
      </c>
      <c r="CX7" s="39" t="s">
        <v>112</v>
      </c>
      <c r="CY7" s="39" t="s">
        <v>112</v>
      </c>
      <c r="CZ7" s="39">
        <v>100</v>
      </c>
      <c r="DA7" s="39">
        <v>100</v>
      </c>
      <c r="DB7" s="39">
        <v>100</v>
      </c>
      <c r="DC7" s="39" t="s">
        <v>112</v>
      </c>
      <c r="DD7" s="39" t="s">
        <v>112</v>
      </c>
      <c r="DE7" s="39">
        <v>77.12</v>
      </c>
      <c r="DF7" s="39">
        <v>68.150000000000006</v>
      </c>
      <c r="DG7" s="39">
        <v>67.489999999999995</v>
      </c>
      <c r="DH7" s="39">
        <v>75.78</v>
      </c>
      <c r="DI7" s="39" t="s">
        <v>112</v>
      </c>
      <c r="DJ7" s="39" t="s">
        <v>112</v>
      </c>
      <c r="DK7" s="39">
        <v>1.55</v>
      </c>
      <c r="DL7" s="39">
        <v>3.19</v>
      </c>
      <c r="DM7" s="39">
        <v>5.21</v>
      </c>
      <c r="DN7" s="39" t="s">
        <v>112</v>
      </c>
      <c r="DO7" s="39" t="s">
        <v>112</v>
      </c>
      <c r="DP7" s="39">
        <v>13.6</v>
      </c>
      <c r="DQ7" s="39">
        <v>14.97</v>
      </c>
      <c r="DR7" s="39">
        <v>16.16</v>
      </c>
      <c r="DS7" s="39">
        <v>18.22</v>
      </c>
      <c r="DT7" s="39" t="s">
        <v>112</v>
      </c>
      <c r="DU7" s="39" t="s">
        <v>112</v>
      </c>
      <c r="DV7" s="39" t="s">
        <v>112</v>
      </c>
      <c r="DW7" s="39" t="s">
        <v>112</v>
      </c>
      <c r="DX7" s="39" t="s">
        <v>112</v>
      </c>
      <c r="DY7" s="39" t="s">
        <v>112</v>
      </c>
      <c r="DZ7" s="39" t="s">
        <v>112</v>
      </c>
      <c r="EA7" s="39" t="s">
        <v>112</v>
      </c>
      <c r="EB7" s="39" t="s">
        <v>112</v>
      </c>
      <c r="EC7" s="39" t="s">
        <v>112</v>
      </c>
      <c r="ED7" s="39" t="s">
        <v>112</v>
      </c>
      <c r="EE7" s="39" t="s">
        <v>112</v>
      </c>
      <c r="EF7" s="39" t="s">
        <v>112</v>
      </c>
      <c r="EG7" s="39" t="s">
        <v>112</v>
      </c>
      <c r="EH7" s="39" t="s">
        <v>112</v>
      </c>
      <c r="EI7" s="39" t="s">
        <v>112</v>
      </c>
      <c r="EJ7" s="39" t="s">
        <v>112</v>
      </c>
      <c r="EK7" s="39" t="s">
        <v>112</v>
      </c>
      <c r="EL7" s="39" t="s">
        <v>112</v>
      </c>
      <c r="EM7" s="39" t="s">
        <v>112</v>
      </c>
      <c r="EN7" s="39" t="s">
        <v>112</v>
      </c>
      <c r="EO7" s="39" t="s">
        <v>112</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113</v>
      </c>
      <c r="C9" s="41" t="s">
        <v>114</v>
      </c>
      <c r="D9" s="41" t="s">
        <v>115</v>
      </c>
      <c r="E9" s="41" t="s">
        <v>116</v>
      </c>
      <c r="F9" s="41" t="s">
        <v>117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2018-02-16T06:03:59Z</cp:lastPrinted>
  <dcterms:created xsi:type="dcterms:W3CDTF">2017-12-25T02:00:19Z</dcterms:created>
  <dcterms:modified xsi:type="dcterms:W3CDTF">2018-02-21T00:28:30Z</dcterms:modified>
  <cp:category/>
</cp:coreProperties>
</file>