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LS210D9AC\share\05照会\07経営分析比較表\H29\00通知メール等\30.02.16Fw 【大阪府市町村課】 経営比較分析表（H28年度決算）の修正について\"/>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B8" i="4"/>
  <c r="B6" i="4"/>
  <c r="C10" i="5" l="1"/>
  <c r="D10" i="5"/>
  <c r="E10" i="5"/>
  <c r="B10" i="5"/>
</calcChain>
</file>

<file path=xl/sharedStrings.xml><?xml version="1.0" encoding="utf-8"?>
<sst xmlns="http://schemas.openxmlformats.org/spreadsheetml/2006/main" count="293" uniqueCount="122">
  <si>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</si>
  <si>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</si>
  <si>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</si>
  <si>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</si>
  <si>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</si>
  <si>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</si>
  <si>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</si>
  <si>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</si>
  <si>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</si>
  <si>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</si>
  <si>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</si>
  <si>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</si>
  <si>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</si>
  <si>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</si>
  <si>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</si>
  <si>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</si>
  <si>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</si>
  <si>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</si>
  <si>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</si>
  <si>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</si>
  <si>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</si>
  <si>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</si>
  <si>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</si>
  <si>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</si>
  <si>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</si>
  <si>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</si>
  <si>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</si>
  <si>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</si>
  <si>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</si>
  <si>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</si>
  <si>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</si>
  <si>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</si>
  <si>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</si>
  <si>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</si>
  <si>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</si>
  <si>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</si>
  <si>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</si>
  <si>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</si>
  <si>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</si>
  <si>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</si>
  <si>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</si>
  <si>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</si>
  <si>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</si>
  <si>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</si>
  <si>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</si>
  <si>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</si>
  <si>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</si>
  <si>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</si>
  <si>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</si>
  <si>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</si>
  <si>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</si>
  <si>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</si>
  <si>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</si>
  <si>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</si>
  <si>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</si>
  <si>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</si>
  <si>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</si>
  <si>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</si>
  <si>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</si>
  <si>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</si>
  <si>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</si>
  <si>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</si>
  <si>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</si>
  <si>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</si>
  <si>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</si>
  <si>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</si>
  <si>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</si>
  <si>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</si>
  <si>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</si>
  <si>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</si>
  <si>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</si>
  <si>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</si>
  <si>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</si>
  <si>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</si>
  <si>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</si>
  <si>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</si>
  <si>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</si>
  <si>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</si>
  <si>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</si>
  <si>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</si>
  <si>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</si>
  <si>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</si>
  <si>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</si>
  <si>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</si>
  <si>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</si>
  <si>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</si>
  <si>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</si>
  <si>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</si>
  <si>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</si>
  <si>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</si>
  <si>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</si>
  <si>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</si>
  <si>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</si>
  <si>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</si>
  <si>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</si>
  <si>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</si>
  <si>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</si>
  <si>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</si>
  <si>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</si>
  <si>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</si>
  <si>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</si>
  <si>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</si>
  <si>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</si>
  <si>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</si>
  <si>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</si>
  <si>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</si>
  <si>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</si>
  <si>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柏原市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</si>
  <si>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</si>
  <si>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</si>
  <si>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</si>
  <si>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</si>
  <si>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</si>
  <si>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</si>
  <si>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</si>
  <si>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</si>
  <si>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</si>
  <si>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</si>
  <si>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浄化槽事業は、平成25年度より公共下水道事業の計画区域外（主に山間地域）における汚水処理対策として開始し、浄化槽の設置基数は、平成28年度末時点で70基に達しています。前述のように本事業は下水道の整備が計画されていない地域の汚水処理対策として、下水道に代わる手段として実施しました。このため、政策的に料金水準を抑制し、早期の普及を目標としています。このようなことから、当面の間は、経営指標としては健全とは言えない状態が続きますが、平成32年度に経営戦略を策定し、公共下水道事業会計も含めた汚水処理対策として総合的に事業を進めます。</t>
    <phoneticPr fontId="7"/>
  </si>
  <si>
    <t>自治体職員 民間企業出身</t>
    <rPh sb="0" eb="3">
      <t>ジチタイ</t>
    </rPh>
    <rPh sb="3" eb="5">
      <t>ショクイン</t>
    </rPh>
    <rPh sb="6" eb="8">
      <t>ミンカン</t>
    </rPh>
    <rPh sb="8" eb="10">
      <t>キギョウ</t>
    </rPh>
    <rPh sb="10" eb="12">
      <t>シュッシン</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</si>
  <si>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おいても類似団体と比べ、高い数値となっています。
　企業債の償還が始まっていないことから、④企業債残高対事業規模比率は類似団体と比べ、高い数値を表しています。しかし、平成26年度の供用開始以降、料金収入が増加していることもあり、減少傾向にあります。
　⑥の汚水処理原価についても、類似団体と比べ高い金額となっています。しかし、前年度の数値と比較すると減少しており、これは有収水量の増加率が、設置済みの浄化槽に対する維持管理費の増加率よりも高かったことによるものです。</t>
    <rPh sb="232" eb="234">
      <t>イコウ</t>
    </rPh>
    <rPh sb="240" eb="242">
      <t>ゾウカ</t>
    </rPh>
    <rPh sb="252" eb="254">
      <t>ゲンショウ</t>
    </rPh>
    <rPh sb="254" eb="256">
      <t>ケイコウ</t>
    </rPh>
    <rPh sb="313" eb="315">
      <t>ゲンショウ</t>
    </rPh>
    <phoneticPr fontId="7"/>
  </si>
  <si>
    <t>　①有形固定資産減価償却率については、全国平均及び類似団体平均よりも低い数値となっています。
　これは、本事業が事業開始後間もないため、償却資産が少ないことによるものです。</t>
    <rPh sb="19" eb="21">
      <t>ゼンコク</t>
    </rPh>
    <rPh sb="21" eb="23">
      <t>ヘイキン</t>
    </rPh>
    <rPh sb="23" eb="24">
      <t>オヨ</t>
    </rPh>
    <rPh sb="25" eb="27">
      <t>ルイジ</t>
    </rPh>
    <rPh sb="27" eb="29">
      <t>ダンタイ</t>
    </rPh>
    <rPh sb="29" eb="31">
      <t>ヘイキン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</si>
</sst>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D5-4B11-A125-3D70880AE84A}"/>
            </c:ext>
          </c:extLst>
        </c:ser>
        <c:dLbls>
          <c:showLegendKey val="0"/>
          <c:showVal val="0"/>
          <c:showCatName val="0"/>
          <c:showSerName val="0"/>
          <c:showPercent val="0"/>
          <c:showBubbleSize val="0"/>
        </c:dLbls>
        <c:gapWidth val="150"/>
        <c:axId val="78349824"/>
        <c:axId val="783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D5-4B11-A125-3D70880AE84A}"/>
            </c:ext>
          </c:extLst>
        </c:ser>
        <c:dLbls>
          <c:showLegendKey val="0"/>
          <c:showVal val="0"/>
          <c:showCatName val="0"/>
          <c:showSerName val="0"/>
          <c:showPercent val="0"/>
          <c:showBubbleSize val="0"/>
        </c:dLbls>
        <c:marker val="1"/>
        <c:smooth val="0"/>
        <c:axId val="78349824"/>
        <c:axId val="78351744"/>
      </c:lineChart>
      <c:dateAx>
        <c:axId val="78349824"/>
        <c:scaling>
          <c:orientation val="minMax"/>
        </c:scaling>
        <c:delete val="1"/>
        <c:axPos val="b"/>
        <c:numFmt formatCode="ge" sourceLinked="1"/>
        <c:majorTickMark val="none"/>
        <c:minorTickMark val="none"/>
        <c:tickLblPos val="none"/>
        <c:crossAx val="78351744"/>
        <c:crosses val="autoZero"/>
        <c:auto val="1"/>
        <c:lblOffset val="100"/>
        <c:baseTimeUnit val="years"/>
      </c:dateAx>
      <c:valAx>
        <c:axId val="783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54.55</c:v>
                </c:pt>
                <c:pt idx="3">
                  <c:v>44.29</c:v>
                </c:pt>
                <c:pt idx="4">
                  <c:v>61.08</c:v>
                </c:pt>
              </c:numCache>
            </c:numRef>
          </c:val>
          <c:extLst>
            <c:ext xmlns:c16="http://schemas.microsoft.com/office/drawing/2014/chart" uri="{C3380CC4-5D6E-409C-BE32-E72D297353CC}">
              <c16:uniqueId val="{00000000-C20F-48D2-9794-D7880F7B1753}"/>
            </c:ext>
          </c:extLst>
        </c:ser>
        <c:dLbls>
          <c:showLegendKey val="0"/>
          <c:showVal val="0"/>
          <c:showCatName val="0"/>
          <c:showSerName val="0"/>
          <c:showPercent val="0"/>
          <c:showBubbleSize val="0"/>
        </c:dLbls>
        <c:gapWidth val="150"/>
        <c:axId val="84293504"/>
        <c:axId val="842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90.66</c:v>
                </c:pt>
                <c:pt idx="3">
                  <c:v>89.69</c:v>
                </c:pt>
                <c:pt idx="4">
                  <c:v>85.72</c:v>
                </c:pt>
              </c:numCache>
            </c:numRef>
          </c:val>
          <c:smooth val="0"/>
          <c:extLst>
            <c:ext xmlns:c16="http://schemas.microsoft.com/office/drawing/2014/chart" uri="{C3380CC4-5D6E-409C-BE32-E72D297353CC}">
              <c16:uniqueId val="{00000001-C20F-48D2-9794-D7880F7B1753}"/>
            </c:ext>
          </c:extLst>
        </c:ser>
        <c:dLbls>
          <c:showLegendKey val="0"/>
          <c:showVal val="0"/>
          <c:showCatName val="0"/>
          <c:showSerName val="0"/>
          <c:showPercent val="0"/>
          <c:showBubbleSize val="0"/>
        </c:dLbls>
        <c:marker val="1"/>
        <c:smooth val="0"/>
        <c:axId val="84293504"/>
        <c:axId val="84295680"/>
      </c:lineChart>
      <c:dateAx>
        <c:axId val="84293504"/>
        <c:scaling>
          <c:orientation val="minMax"/>
        </c:scaling>
        <c:delete val="1"/>
        <c:axPos val="b"/>
        <c:numFmt formatCode="ge" sourceLinked="1"/>
        <c:majorTickMark val="none"/>
        <c:minorTickMark val="none"/>
        <c:tickLblPos val="none"/>
        <c:crossAx val="84295680"/>
        <c:crosses val="autoZero"/>
        <c:auto val="1"/>
        <c:lblOffset val="100"/>
        <c:baseTimeUnit val="years"/>
      </c:dateAx>
      <c:valAx>
        <c:axId val="84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1.55</c:v>
                </c:pt>
                <c:pt idx="3">
                  <c:v>3.19</c:v>
                </c:pt>
                <c:pt idx="4">
                  <c:v>5.21</c:v>
                </c:pt>
              </c:numCache>
            </c:numRef>
          </c:val>
          <c:extLst>
            <c:ext xmlns:c16="http://schemas.microsoft.com/office/drawing/2014/chart" uri="{C3380CC4-5D6E-409C-BE32-E72D297353CC}">
              <c16:uniqueId val="{00000000-C58F-4A34-AC7F-D05F64E8B87B}"/>
            </c:ext>
          </c:extLst>
        </c:ser>
        <c:dLbls>
          <c:showLegendKey val="0"/>
          <c:showVal val="0"/>
          <c:showCatName val="0"/>
          <c:showSerName val="0"/>
          <c:showPercent val="0"/>
          <c:showBubbleSize val="0"/>
        </c:dLbls>
        <c:gapWidth val="150"/>
        <c:axId val="84318464"/>
        <c:axId val="843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13.6</c:v>
                </c:pt>
                <c:pt idx="3">
                  <c:v>14.97</c:v>
                </c:pt>
                <c:pt idx="4">
                  <c:v>16.16</c:v>
                </c:pt>
              </c:numCache>
            </c:numRef>
          </c:val>
          <c:smooth val="0"/>
          <c:extLst>
            <c:ext xmlns:c16="http://schemas.microsoft.com/office/drawing/2014/chart" uri="{C3380CC4-5D6E-409C-BE32-E72D297353CC}">
              <c16:uniqueId val="{00000001-C58F-4A34-AC7F-D05F64E8B87B}"/>
            </c:ext>
          </c:extLst>
        </c:ser>
        <c:dLbls>
          <c:showLegendKey val="0"/>
          <c:showVal val="0"/>
          <c:showCatName val="0"/>
          <c:showSerName val="0"/>
          <c:showPercent val="0"/>
          <c:showBubbleSize val="0"/>
        </c:dLbls>
        <c:marker val="1"/>
        <c:smooth val="0"/>
        <c:axId val="84318464"/>
        <c:axId val="84332928"/>
      </c:lineChart>
      <c:dateAx>
        <c:axId val="84318464"/>
        <c:scaling>
          <c:orientation val="minMax"/>
        </c:scaling>
        <c:delete val="1"/>
        <c:axPos val="b"/>
        <c:numFmt formatCode="ge" sourceLinked="1"/>
        <c:majorTickMark val="none"/>
        <c:minorTickMark val="none"/>
        <c:tickLblPos val="none"/>
        <c:crossAx val="84332928"/>
        <c:crosses val="autoZero"/>
        <c:auto val="1"/>
        <c:lblOffset val="100"/>
        <c:baseTimeUnit val="years"/>
      </c:dateAx>
      <c:valAx>
        <c:axId val="84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18-40E4-9DA2-D4E6056CA969}"/>
            </c:ext>
          </c:extLst>
        </c:ser>
        <c:dLbls>
          <c:showLegendKey val="0"/>
          <c:showVal val="0"/>
          <c:showCatName val="0"/>
          <c:showSerName val="0"/>
          <c:showPercent val="0"/>
          <c:showBubbleSize val="0"/>
        </c:dLbls>
        <c:gapWidth val="150"/>
        <c:axId val="84377984"/>
        <c:axId val="843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18-40E4-9DA2-D4E6056CA969}"/>
            </c:ext>
          </c:extLst>
        </c:ser>
        <c:dLbls>
          <c:showLegendKey val="0"/>
          <c:showVal val="0"/>
          <c:showCatName val="0"/>
          <c:showSerName val="0"/>
          <c:showPercent val="0"/>
          <c:showBubbleSize val="0"/>
        </c:dLbls>
        <c:marker val="1"/>
        <c:smooth val="0"/>
        <c:axId val="84377984"/>
        <c:axId val="84379904"/>
      </c:lineChart>
      <c:dateAx>
        <c:axId val="84377984"/>
        <c:scaling>
          <c:orientation val="minMax"/>
        </c:scaling>
        <c:delete val="1"/>
        <c:axPos val="b"/>
        <c:numFmt formatCode="ge" sourceLinked="1"/>
        <c:majorTickMark val="none"/>
        <c:minorTickMark val="none"/>
        <c:tickLblPos val="none"/>
        <c:crossAx val="84379904"/>
        <c:crosses val="autoZero"/>
        <c:auto val="1"/>
        <c:lblOffset val="100"/>
        <c:baseTimeUnit val="years"/>
      </c:dateAx>
      <c:valAx>
        <c:axId val="843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370.94</c:v>
                </c:pt>
                <c:pt idx="3">
                  <c:v>439.12</c:v>
                </c:pt>
                <c:pt idx="4">
                  <c:v>457.04</c:v>
                </c:pt>
              </c:numCache>
            </c:numRef>
          </c:val>
          <c:extLst>
            <c:ext xmlns:c16="http://schemas.microsoft.com/office/drawing/2014/chart" uri="{C3380CC4-5D6E-409C-BE32-E72D297353CC}">
              <c16:uniqueId val="{00000000-1358-4E6D-A385-E96637842ABD}"/>
            </c:ext>
          </c:extLst>
        </c:ser>
        <c:dLbls>
          <c:showLegendKey val="0"/>
          <c:showVal val="0"/>
          <c:showCatName val="0"/>
          <c:showSerName val="0"/>
          <c:showPercent val="0"/>
          <c:showBubbleSize val="0"/>
        </c:dLbls>
        <c:gapWidth val="150"/>
        <c:axId val="84481536"/>
        <c:axId val="844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91.1</c:v>
                </c:pt>
                <c:pt idx="3">
                  <c:v>124.89</c:v>
                </c:pt>
                <c:pt idx="4">
                  <c:v>129.72999999999999</c:v>
                </c:pt>
              </c:numCache>
            </c:numRef>
          </c:val>
          <c:smooth val="0"/>
          <c:extLst>
            <c:ext xmlns:c16="http://schemas.microsoft.com/office/drawing/2014/chart" uri="{C3380CC4-5D6E-409C-BE32-E72D297353CC}">
              <c16:uniqueId val="{00000001-1358-4E6D-A385-E96637842ABD}"/>
            </c:ext>
          </c:extLst>
        </c:ser>
        <c:dLbls>
          <c:showLegendKey val="0"/>
          <c:showVal val="0"/>
          <c:showCatName val="0"/>
          <c:showSerName val="0"/>
          <c:showPercent val="0"/>
          <c:showBubbleSize val="0"/>
        </c:dLbls>
        <c:marker val="1"/>
        <c:smooth val="0"/>
        <c:axId val="84481536"/>
        <c:axId val="84483456"/>
      </c:lineChart>
      <c:dateAx>
        <c:axId val="84481536"/>
        <c:scaling>
          <c:orientation val="minMax"/>
        </c:scaling>
        <c:delete val="1"/>
        <c:axPos val="b"/>
        <c:numFmt formatCode="ge" sourceLinked="1"/>
        <c:majorTickMark val="none"/>
        <c:minorTickMark val="none"/>
        <c:tickLblPos val="none"/>
        <c:crossAx val="84483456"/>
        <c:crosses val="autoZero"/>
        <c:auto val="1"/>
        <c:lblOffset val="100"/>
        <c:baseTimeUnit val="years"/>
      </c:dateAx>
      <c:valAx>
        <c:axId val="84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103.19</c:v>
                </c:pt>
                <c:pt idx="3">
                  <c:v>103.12</c:v>
                </c:pt>
                <c:pt idx="4">
                  <c:v>106.72</c:v>
                </c:pt>
              </c:numCache>
            </c:numRef>
          </c:val>
          <c:extLst>
            <c:ext xmlns:c16="http://schemas.microsoft.com/office/drawing/2014/chart" uri="{C3380CC4-5D6E-409C-BE32-E72D297353CC}">
              <c16:uniqueId val="{00000000-7DD3-4B3C-9A13-D843168762C6}"/>
            </c:ext>
          </c:extLst>
        </c:ser>
        <c:dLbls>
          <c:showLegendKey val="0"/>
          <c:showVal val="0"/>
          <c:showCatName val="0"/>
          <c:showSerName val="0"/>
          <c:showPercent val="0"/>
          <c:showBubbleSize val="0"/>
        </c:dLbls>
        <c:gapWidth val="150"/>
        <c:axId val="84531072"/>
        <c:axId val="84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247.48</c:v>
                </c:pt>
                <c:pt idx="3">
                  <c:v>221.76</c:v>
                </c:pt>
                <c:pt idx="4">
                  <c:v>180.07</c:v>
                </c:pt>
              </c:numCache>
            </c:numRef>
          </c:val>
          <c:smooth val="0"/>
          <c:extLst>
            <c:ext xmlns:c16="http://schemas.microsoft.com/office/drawing/2014/chart" uri="{C3380CC4-5D6E-409C-BE32-E72D297353CC}">
              <c16:uniqueId val="{00000001-7DD3-4B3C-9A13-D843168762C6}"/>
            </c:ext>
          </c:extLst>
        </c:ser>
        <c:dLbls>
          <c:showLegendKey val="0"/>
          <c:showVal val="0"/>
          <c:showCatName val="0"/>
          <c:showSerName val="0"/>
          <c:showPercent val="0"/>
          <c:showBubbleSize val="0"/>
        </c:dLbls>
        <c:marker val="1"/>
        <c:smooth val="0"/>
        <c:axId val="84531072"/>
        <c:axId val="84541440"/>
      </c:lineChart>
      <c:dateAx>
        <c:axId val="84531072"/>
        <c:scaling>
          <c:orientation val="minMax"/>
        </c:scaling>
        <c:delete val="1"/>
        <c:axPos val="b"/>
        <c:numFmt formatCode="ge" sourceLinked="1"/>
        <c:majorTickMark val="none"/>
        <c:minorTickMark val="none"/>
        <c:tickLblPos val="none"/>
        <c:crossAx val="84541440"/>
        <c:crosses val="autoZero"/>
        <c:auto val="1"/>
        <c:lblOffset val="100"/>
        <c:baseTimeUnit val="years"/>
      </c:dateAx>
      <c:valAx>
        <c:axId val="84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5491.99</c:v>
                </c:pt>
                <c:pt idx="3">
                  <c:v>3493.01</c:v>
                </c:pt>
                <c:pt idx="4">
                  <c:v>2583.6999999999998</c:v>
                </c:pt>
              </c:numCache>
            </c:numRef>
          </c:val>
          <c:extLst>
            <c:ext xmlns:c16="http://schemas.microsoft.com/office/drawing/2014/chart" uri="{C3380CC4-5D6E-409C-BE32-E72D297353CC}">
              <c16:uniqueId val="{00000000-C04F-45A2-8857-F9A5EFEF381B}"/>
            </c:ext>
          </c:extLst>
        </c:ser>
        <c:dLbls>
          <c:showLegendKey val="0"/>
          <c:showVal val="0"/>
          <c:showCatName val="0"/>
          <c:showSerName val="0"/>
          <c:showPercent val="0"/>
          <c:showBubbleSize val="0"/>
        </c:dLbls>
        <c:gapWidth val="150"/>
        <c:axId val="84564224"/>
        <c:axId val="845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416.91</c:v>
                </c:pt>
                <c:pt idx="3">
                  <c:v>392.19</c:v>
                </c:pt>
                <c:pt idx="4">
                  <c:v>413.5</c:v>
                </c:pt>
              </c:numCache>
            </c:numRef>
          </c:val>
          <c:smooth val="0"/>
          <c:extLst>
            <c:ext xmlns:c16="http://schemas.microsoft.com/office/drawing/2014/chart" uri="{C3380CC4-5D6E-409C-BE32-E72D297353CC}">
              <c16:uniqueId val="{00000001-C04F-45A2-8857-F9A5EFEF381B}"/>
            </c:ext>
          </c:extLst>
        </c:ser>
        <c:dLbls>
          <c:showLegendKey val="0"/>
          <c:showVal val="0"/>
          <c:showCatName val="0"/>
          <c:showSerName val="0"/>
          <c:showPercent val="0"/>
          <c:showBubbleSize val="0"/>
        </c:dLbls>
        <c:marker val="1"/>
        <c:smooth val="0"/>
        <c:axId val="84564224"/>
        <c:axId val="84570496"/>
      </c:lineChart>
      <c:dateAx>
        <c:axId val="84564224"/>
        <c:scaling>
          <c:orientation val="minMax"/>
        </c:scaling>
        <c:delete val="1"/>
        <c:axPos val="b"/>
        <c:numFmt formatCode="ge" sourceLinked="1"/>
        <c:majorTickMark val="none"/>
        <c:minorTickMark val="none"/>
        <c:tickLblPos val="none"/>
        <c:crossAx val="84570496"/>
        <c:crosses val="autoZero"/>
        <c:auto val="1"/>
        <c:lblOffset val="100"/>
        <c:baseTimeUnit val="years"/>
      </c:dateAx>
      <c:valAx>
        <c:axId val="845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26.57</c:v>
                </c:pt>
                <c:pt idx="3">
                  <c:v>23.14</c:v>
                </c:pt>
                <c:pt idx="4">
                  <c:v>31.84</c:v>
                </c:pt>
              </c:numCache>
            </c:numRef>
          </c:val>
          <c:extLst>
            <c:ext xmlns:c16="http://schemas.microsoft.com/office/drawing/2014/chart" uri="{C3380CC4-5D6E-409C-BE32-E72D297353CC}">
              <c16:uniqueId val="{00000000-C658-4A41-8E58-46838427E0DC}"/>
            </c:ext>
          </c:extLst>
        </c:ser>
        <c:dLbls>
          <c:showLegendKey val="0"/>
          <c:showVal val="0"/>
          <c:showCatName val="0"/>
          <c:showSerName val="0"/>
          <c:showPercent val="0"/>
          <c:showBubbleSize val="0"/>
        </c:dLbls>
        <c:gapWidth val="150"/>
        <c:axId val="84601472"/>
        <c:axId val="852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57.93</c:v>
                </c:pt>
                <c:pt idx="3">
                  <c:v>57.03</c:v>
                </c:pt>
                <c:pt idx="4">
                  <c:v>55.84</c:v>
                </c:pt>
              </c:numCache>
            </c:numRef>
          </c:val>
          <c:smooth val="0"/>
          <c:extLst>
            <c:ext xmlns:c16="http://schemas.microsoft.com/office/drawing/2014/chart" uri="{C3380CC4-5D6E-409C-BE32-E72D297353CC}">
              <c16:uniqueId val="{00000001-C658-4A41-8E58-46838427E0DC}"/>
            </c:ext>
          </c:extLst>
        </c:ser>
        <c:dLbls>
          <c:showLegendKey val="0"/>
          <c:showVal val="0"/>
          <c:showCatName val="0"/>
          <c:showSerName val="0"/>
          <c:showPercent val="0"/>
          <c:showBubbleSize val="0"/>
        </c:dLbls>
        <c:marker val="1"/>
        <c:smooth val="0"/>
        <c:axId val="84601472"/>
        <c:axId val="85205760"/>
      </c:lineChart>
      <c:dateAx>
        <c:axId val="84601472"/>
        <c:scaling>
          <c:orientation val="minMax"/>
        </c:scaling>
        <c:delete val="1"/>
        <c:axPos val="b"/>
        <c:numFmt formatCode="ge" sourceLinked="1"/>
        <c:majorTickMark val="none"/>
        <c:minorTickMark val="none"/>
        <c:tickLblPos val="none"/>
        <c:crossAx val="85205760"/>
        <c:crosses val="autoZero"/>
        <c:auto val="1"/>
        <c:lblOffset val="100"/>
        <c:baseTimeUnit val="years"/>
      </c:dateAx>
      <c:valAx>
        <c:axId val="852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371.16</c:v>
                </c:pt>
                <c:pt idx="3">
                  <c:v>443.39</c:v>
                </c:pt>
                <c:pt idx="4">
                  <c:v>324.63</c:v>
                </c:pt>
              </c:numCache>
            </c:numRef>
          </c:val>
          <c:extLst>
            <c:ext xmlns:c16="http://schemas.microsoft.com/office/drawing/2014/chart" uri="{C3380CC4-5D6E-409C-BE32-E72D297353CC}">
              <c16:uniqueId val="{00000000-F3D8-4087-ACF4-F8C7D51F5FEE}"/>
            </c:ext>
          </c:extLst>
        </c:ser>
        <c:dLbls>
          <c:showLegendKey val="0"/>
          <c:showVal val="0"/>
          <c:showCatName val="0"/>
          <c:showSerName val="0"/>
          <c:showPercent val="0"/>
          <c:showBubbleSize val="0"/>
        </c:dLbls>
        <c:gapWidth val="150"/>
        <c:axId val="85234816"/>
        <c:axId val="852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276.93</c:v>
                </c:pt>
                <c:pt idx="3">
                  <c:v>283.73</c:v>
                </c:pt>
                <c:pt idx="4">
                  <c:v>287.57</c:v>
                </c:pt>
              </c:numCache>
            </c:numRef>
          </c:val>
          <c:smooth val="0"/>
          <c:extLst>
            <c:ext xmlns:c16="http://schemas.microsoft.com/office/drawing/2014/chart" uri="{C3380CC4-5D6E-409C-BE32-E72D297353CC}">
              <c16:uniqueId val="{00000001-F3D8-4087-ACF4-F8C7D51F5FEE}"/>
            </c:ext>
          </c:extLst>
        </c:ser>
        <c:dLbls>
          <c:showLegendKey val="0"/>
          <c:showVal val="0"/>
          <c:showCatName val="0"/>
          <c:showSerName val="0"/>
          <c:showPercent val="0"/>
          <c:showBubbleSize val="0"/>
        </c:dLbls>
        <c:marker val="1"/>
        <c:smooth val="0"/>
        <c:axId val="85234816"/>
        <c:axId val="85236736"/>
      </c:lineChart>
      <c:dateAx>
        <c:axId val="85234816"/>
        <c:scaling>
          <c:orientation val="minMax"/>
        </c:scaling>
        <c:delete val="1"/>
        <c:axPos val="b"/>
        <c:numFmt formatCode="ge" sourceLinked="1"/>
        <c:majorTickMark val="none"/>
        <c:minorTickMark val="none"/>
        <c:tickLblPos val="none"/>
        <c:crossAx val="85236736"/>
        <c:crosses val="autoZero"/>
        <c:auto val="1"/>
        <c:lblOffset val="100"/>
        <c:baseTimeUnit val="years"/>
      </c:dateAx>
      <c:valAx>
        <c:axId val="852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24</c:v>
                </c:pt>
                <c:pt idx="3">
                  <c:v>38.03</c:v>
                </c:pt>
                <c:pt idx="4">
                  <c:v>42.86</c:v>
                </c:pt>
              </c:numCache>
            </c:numRef>
          </c:val>
          <c:extLst>
            <c:ext xmlns:c16="http://schemas.microsoft.com/office/drawing/2014/chart" uri="{C3380CC4-5D6E-409C-BE32-E72D297353CC}">
              <c16:uniqueId val="{00000000-D8BD-4901-9EB6-3D71981B440B}"/>
            </c:ext>
          </c:extLst>
        </c:ser>
        <c:dLbls>
          <c:showLegendKey val="0"/>
          <c:showVal val="0"/>
          <c:showCatName val="0"/>
          <c:showSerName val="0"/>
          <c:showPercent val="0"/>
          <c:showBubbleSize val="0"/>
        </c:dLbls>
        <c:gapWidth val="150"/>
        <c:axId val="84874368"/>
        <c:axId val="848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59.08</c:v>
                </c:pt>
                <c:pt idx="3">
                  <c:v>58.25</c:v>
                </c:pt>
                <c:pt idx="4">
                  <c:v>61.55</c:v>
                </c:pt>
              </c:numCache>
            </c:numRef>
          </c:val>
          <c:smooth val="0"/>
          <c:extLst>
            <c:ext xmlns:c16="http://schemas.microsoft.com/office/drawing/2014/chart" uri="{C3380CC4-5D6E-409C-BE32-E72D297353CC}">
              <c16:uniqueId val="{00000001-D8BD-4901-9EB6-3D71981B440B}"/>
            </c:ext>
          </c:extLst>
        </c:ser>
        <c:dLbls>
          <c:showLegendKey val="0"/>
          <c:showVal val="0"/>
          <c:showCatName val="0"/>
          <c:showSerName val="0"/>
          <c:showPercent val="0"/>
          <c:showBubbleSize val="0"/>
        </c:dLbls>
        <c:marker val="1"/>
        <c:smooth val="0"/>
        <c:axId val="84874368"/>
        <c:axId val="84876288"/>
      </c:lineChart>
      <c:dateAx>
        <c:axId val="84874368"/>
        <c:scaling>
          <c:orientation val="minMax"/>
        </c:scaling>
        <c:delete val="1"/>
        <c:axPos val="b"/>
        <c:numFmt formatCode="ge" sourceLinked="1"/>
        <c:majorTickMark val="none"/>
        <c:minorTickMark val="none"/>
        <c:tickLblPos val="none"/>
        <c:crossAx val="84876288"/>
        <c:crosses val="autoZero"/>
        <c:auto val="1"/>
        <c:lblOffset val="100"/>
        <c:baseTimeUnit val="years"/>
      </c:dateAx>
      <c:valAx>
        <c:axId val="848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3053-4EDB-A617-58FA22F9B01A}"/>
            </c:ext>
          </c:extLst>
        </c:ser>
        <c:dLbls>
          <c:showLegendKey val="0"/>
          <c:showVal val="0"/>
          <c:showCatName val="0"/>
          <c:showSerName val="0"/>
          <c:showPercent val="0"/>
          <c:showBubbleSize val="0"/>
        </c:dLbls>
        <c:gapWidth val="150"/>
        <c:axId val="84911616"/>
        <c:axId val="849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77.12</c:v>
                </c:pt>
                <c:pt idx="3">
                  <c:v>68.150000000000006</c:v>
                </c:pt>
                <c:pt idx="4">
                  <c:v>67.489999999999995</c:v>
                </c:pt>
              </c:numCache>
            </c:numRef>
          </c:val>
          <c:smooth val="0"/>
          <c:extLst>
            <c:ext xmlns:c16="http://schemas.microsoft.com/office/drawing/2014/chart" uri="{C3380CC4-5D6E-409C-BE32-E72D297353CC}">
              <c16:uniqueId val="{00000001-3053-4EDB-A617-58FA22F9B01A}"/>
            </c:ext>
          </c:extLst>
        </c:ser>
        <c:dLbls>
          <c:showLegendKey val="0"/>
          <c:showVal val="0"/>
          <c:showCatName val="0"/>
          <c:showSerName val="0"/>
          <c:showPercent val="0"/>
          <c:showBubbleSize val="0"/>
        </c:dLbls>
        <c:marker val="1"/>
        <c:smooth val="0"/>
        <c:axId val="84911616"/>
        <c:axId val="84913536"/>
      </c:lineChart>
      <c:dateAx>
        <c:axId val="84911616"/>
        <c:scaling>
          <c:orientation val="minMax"/>
        </c:scaling>
        <c:delete val="1"/>
        <c:axPos val="b"/>
        <c:numFmt formatCode="ge" sourceLinked="1"/>
        <c:majorTickMark val="none"/>
        <c:minorTickMark val="none"/>
        <c:tickLblPos val="none"/>
        <c:crossAx val="84913536"/>
        <c:crosses val="autoZero"/>
        <c:auto val="1"/>
        <c:lblOffset val="100"/>
        <c:baseTimeUnit val="years"/>
      </c:dateAx>
      <c:valAx>
        <c:axId val="849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8" t="str">
        <f>データ!H6</f>
        <v>大阪府　柏原市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119</v>
      </c>
      <c r="AE8" s="75"/>
      <c r="AF8" s="75"/>
      <c r="AG8" s="75"/>
      <c r="AH8" s="75"/>
      <c r="AI8" s="75"/>
      <c r="AJ8" s="76"/>
      <c r="AK8" s="4"/>
      <c r="AL8" s="68">
        <f>データ!S6</f>
        <v>70698</v>
      </c>
      <c r="AM8" s="68"/>
      <c r="AN8" s="68"/>
      <c r="AO8" s="68"/>
      <c r="AP8" s="68"/>
      <c r="AQ8" s="68"/>
      <c r="AR8" s="68"/>
      <c r="AS8" s="68"/>
      <c r="AT8" s="67">
        <f>データ!T6</f>
        <v>25.33</v>
      </c>
      <c r="AU8" s="67"/>
      <c r="AV8" s="67"/>
      <c r="AW8" s="67"/>
      <c r="AX8" s="67"/>
      <c r="AY8" s="67"/>
      <c r="AZ8" s="67"/>
      <c r="BA8" s="67"/>
      <c r="BB8" s="67">
        <f>データ!U6</f>
        <v>2791.08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56.82</v>
      </c>
      <c r="J10" s="67"/>
      <c r="K10" s="67"/>
      <c r="L10" s="67"/>
      <c r="M10" s="67"/>
      <c r="N10" s="67"/>
      <c r="O10" s="67"/>
      <c r="P10" s="67">
        <f>データ!P6</f>
        <v>0.31</v>
      </c>
      <c r="Q10" s="67"/>
      <c r="R10" s="67"/>
      <c r="S10" s="67"/>
      <c r="T10" s="67"/>
      <c r="U10" s="67"/>
      <c r="V10" s="67"/>
      <c r="W10" s="67">
        <f>データ!Q6</f>
        <v>100</v>
      </c>
      <c r="X10" s="67"/>
      <c r="Y10" s="67"/>
      <c r="Z10" s="67"/>
      <c r="AA10" s="67"/>
      <c r="AB10" s="67"/>
      <c r="AC10" s="67"/>
      <c r="AD10" s="68">
        <f>データ!R6</f>
        <v>2008</v>
      </c>
      <c r="AE10" s="68"/>
      <c r="AF10" s="68"/>
      <c r="AG10" s="68"/>
      <c r="AH10" s="68"/>
      <c r="AI10" s="68"/>
      <c r="AJ10" s="68"/>
      <c r="AK10" s="2"/>
      <c r="AL10" s="68">
        <f>データ!V6</f>
        <v>221</v>
      </c>
      <c r="AM10" s="68"/>
      <c r="AN10" s="68"/>
      <c r="AO10" s="68"/>
      <c r="AP10" s="68"/>
      <c r="AQ10" s="68"/>
      <c r="AR10" s="68"/>
      <c r="AS10" s="68"/>
      <c r="AT10" s="67">
        <f>データ!W6</f>
        <v>3.41</v>
      </c>
      <c r="AU10" s="67"/>
      <c r="AV10" s="67"/>
      <c r="AW10" s="67"/>
      <c r="AX10" s="67"/>
      <c r="AY10" s="67"/>
      <c r="AZ10" s="67"/>
      <c r="BA10" s="67"/>
      <c r="BB10" s="67">
        <f>データ!X6</f>
        <v>64.81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0" t="s">
        <v>64</v>
      </c>
      <c r="I3" s="81"/>
      <c r="J3" s="81"/>
      <c r="K3" s="81"/>
      <c r="L3" s="81"/>
      <c r="M3" s="81"/>
      <c r="N3" s="81"/>
      <c r="O3" s="81"/>
      <c r="P3" s="81"/>
      <c r="Q3" s="81"/>
      <c r="R3" s="81"/>
      <c r="S3" s="81"/>
      <c r="T3" s="81"/>
      <c r="U3" s="81"/>
      <c r="V3" s="81"/>
      <c r="W3" s="81"/>
      <c r="X3" s="82"/>
      <c r="Y3" s="86" t="s">
        <v>65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36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9" t="s">
        <v>66</v>
      </c>
      <c r="B4" s="31"/>
      <c r="C4" s="31"/>
      <c r="D4" s="31"/>
      <c r="E4" s="31"/>
      <c r="F4" s="31"/>
      <c r="G4" s="31"/>
      <c r="H4" s="83"/>
      <c r="I4" s="84"/>
      <c r="J4" s="84"/>
      <c r="K4" s="84"/>
      <c r="L4" s="84"/>
      <c r="M4" s="84"/>
      <c r="N4" s="84"/>
      <c r="O4" s="84"/>
      <c r="P4" s="84"/>
      <c r="Q4" s="84"/>
      <c r="R4" s="84"/>
      <c r="S4" s="84"/>
      <c r="T4" s="84"/>
      <c r="U4" s="84"/>
      <c r="V4" s="84"/>
      <c r="W4" s="84"/>
      <c r="X4" s="85"/>
      <c r="Y4" s="79" t="s">
        <v>67</v>
      </c>
      <c r="Z4" s="79"/>
      <c r="AA4" s="79"/>
      <c r="AB4" s="79"/>
      <c r="AC4" s="79"/>
      <c r="AD4" s="79"/>
      <c r="AE4" s="79"/>
      <c r="AF4" s="79"/>
      <c r="AG4" s="79"/>
      <c r="AH4" s="79"/>
      <c r="AI4" s="79"/>
      <c r="AJ4" s="79" t="s">
        <v>68</v>
      </c>
      <c r="AK4" s="79"/>
      <c r="AL4" s="79"/>
      <c r="AM4" s="79"/>
      <c r="AN4" s="79"/>
      <c r="AO4" s="79"/>
      <c r="AP4" s="79"/>
      <c r="AQ4" s="79"/>
      <c r="AR4" s="79"/>
      <c r="AS4" s="79"/>
      <c r="AT4" s="79"/>
      <c r="AU4" s="79" t="s">
        <v>69</v>
      </c>
      <c r="AV4" s="79"/>
      <c r="AW4" s="79"/>
      <c r="AX4" s="79"/>
      <c r="AY4" s="79"/>
      <c r="AZ4" s="79"/>
      <c r="BA4" s="79"/>
      <c r="BB4" s="79"/>
      <c r="BC4" s="79"/>
      <c r="BD4" s="79"/>
      <c r="BE4" s="79"/>
      <c r="BF4" s="79" t="s">
        <v>70</v>
      </c>
      <c r="BG4" s="79"/>
      <c r="BH4" s="79"/>
      <c r="BI4" s="79"/>
      <c r="BJ4" s="79"/>
      <c r="BK4" s="79"/>
      <c r="BL4" s="79"/>
      <c r="BM4" s="79"/>
      <c r="BN4" s="79"/>
      <c r="BO4" s="79"/>
      <c r="BP4" s="79"/>
      <c r="BQ4" s="79" t="s">
        <v>71</v>
      </c>
      <c r="BR4" s="79"/>
      <c r="BS4" s="79"/>
      <c r="BT4" s="79"/>
      <c r="BU4" s="79"/>
      <c r="BV4" s="79"/>
      <c r="BW4" s="79"/>
      <c r="BX4" s="79"/>
      <c r="BY4" s="79"/>
      <c r="BZ4" s="79"/>
      <c r="CA4" s="79"/>
      <c r="CB4" s="79" t="s">
        <v>72</v>
      </c>
      <c r="CC4" s="79"/>
      <c r="CD4" s="79"/>
      <c r="CE4" s="79"/>
      <c r="CF4" s="79"/>
      <c r="CG4" s="79"/>
      <c r="CH4" s="79"/>
      <c r="CI4" s="79"/>
      <c r="CJ4" s="79"/>
      <c r="CK4" s="79"/>
      <c r="CL4" s="79"/>
      <c r="CM4" s="79" t="s">
        <v>73</v>
      </c>
      <c r="CN4" s="79"/>
      <c r="CO4" s="79"/>
      <c r="CP4" s="79"/>
      <c r="CQ4" s="79"/>
      <c r="CR4" s="79"/>
      <c r="CS4" s="79"/>
      <c r="CT4" s="79"/>
      <c r="CU4" s="79"/>
      <c r="CV4" s="79"/>
      <c r="CW4" s="79"/>
      <c r="CX4" s="79" t="s">
        <v>74</v>
      </c>
      <c r="CY4" s="79"/>
      <c r="CZ4" s="79"/>
      <c r="DA4" s="79"/>
      <c r="DB4" s="79"/>
      <c r="DC4" s="79"/>
      <c r="DD4" s="79"/>
      <c r="DE4" s="79"/>
      <c r="DF4" s="79"/>
      <c r="DG4" s="79"/>
      <c r="DH4" s="79"/>
      <c r="DI4" s="79" t="s">
        <v>75</v>
      </c>
      <c r="DJ4" s="79"/>
      <c r="DK4" s="79"/>
      <c r="DL4" s="79"/>
      <c r="DM4" s="79"/>
      <c r="DN4" s="79"/>
      <c r="DO4" s="79"/>
      <c r="DP4" s="79"/>
      <c r="DQ4" s="79"/>
      <c r="DR4" s="79"/>
      <c r="DS4" s="79"/>
      <c r="DT4" s="79" t="s">
        <v>76</v>
      </c>
      <c r="DU4" s="79"/>
      <c r="DV4" s="79"/>
      <c r="DW4" s="79"/>
      <c r="DX4" s="79"/>
      <c r="DY4" s="79"/>
      <c r="DZ4" s="79"/>
      <c r="EA4" s="79"/>
      <c r="EB4" s="79"/>
      <c r="EC4" s="79"/>
      <c r="ED4" s="79"/>
      <c r="EE4" s="79" t="s">
        <v>77</v>
      </c>
      <c r="EF4" s="79"/>
      <c r="EG4" s="79"/>
      <c r="EH4" s="79"/>
      <c r="EI4" s="79"/>
      <c r="EJ4" s="79"/>
      <c r="EK4" s="79"/>
      <c r="EL4" s="79"/>
      <c r="EM4" s="79"/>
      <c r="EN4" s="79"/>
      <c r="EO4" s="79"/>
    </row>
    <row r="5" spans="1:148" x14ac:dyDescent="0.15">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x14ac:dyDescent="0.15">
      <c r="A6" s="29" t="s">
        <v>106</v>
      </c>
      <c r="B6" s="34">
        <f>B7</f>
        <v>2016</v>
      </c>
      <c r="C6" s="34">
        <f t="shared" ref="C6:X6" si="3">C7</f>
        <v>272213</v>
      </c>
      <c r="D6" s="34">
        <f t="shared" si="3"/>
        <v>46</v>
      </c>
      <c r="E6" s="34">
        <f t="shared" si="3"/>
        <v>18</v>
      </c>
      <c r="F6" s="34">
        <f t="shared" si="3"/>
        <v>0</v>
      </c>
      <c r="G6" s="34">
        <f t="shared" si="3"/>
        <v>0</v>
      </c>
      <c r="H6" s="34" t="str">
        <f t="shared" si="3"/>
        <v>大阪府　柏原市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56.82</v>
      </c>
      <c r="P6" s="35">
        <f t="shared" si="3"/>
        <v>0.31</v>
      </c>
      <c r="Q6" s="35">
        <f t="shared" si="3"/>
        <v>100</v>
      </c>
      <c r="R6" s="35">
        <f t="shared" si="3"/>
        <v>2008</v>
      </c>
      <c r="S6" s="35">
        <f t="shared" si="3"/>
        <v>70698</v>
      </c>
      <c r="T6" s="35">
        <f t="shared" si="3"/>
        <v>25.33</v>
      </c>
      <c r="U6" s="35">
        <f t="shared" si="3"/>
        <v>2791.08</v>
      </c>
      <c r="V6" s="35">
        <f t="shared" si="3"/>
        <v>221</v>
      </c>
      <c r="W6" s="35">
        <f t="shared" si="3"/>
        <v>3.41</v>
      </c>
      <c r="X6" s="35">
        <f t="shared" si="3"/>
        <v>64.81</v>
      </c>
      <c r="Y6" s="36" t="str">
        <f>IF(Y7="",NA(),Y7)</f>
        <v>-</v>
      </c>
      <c r="Z6" s="36" t="str">
        <f t="shared" ref="Z6:AH6" si="4">IF(Z7="",NA(),Z7)</f>
        <v>-</v>
      </c>
      <c r="AA6" s="36">
        <f t="shared" si="4"/>
        <v>54.55</v>
      </c>
      <c r="AB6" s="36">
        <f t="shared" si="4"/>
        <v>44.29</v>
      </c>
      <c r="AC6" s="36">
        <f t="shared" si="4"/>
        <v>61.08</v>
      </c>
      <c r="AD6" s="36" t="str">
        <f t="shared" si="4"/>
        <v>-</v>
      </c>
      <c r="AE6" s="36" t="str">
        <f t="shared" si="4"/>
        <v>-</v>
      </c>
      <c r="AF6" s="36">
        <f t="shared" si="4"/>
        <v>90.66</v>
      </c>
      <c r="AG6" s="36">
        <f t="shared" si="4"/>
        <v>89.69</v>
      </c>
      <c r="AH6" s="36">
        <f t="shared" si="4"/>
        <v>85.72</v>
      </c>
      <c r="AI6" s="35" t="str">
        <f>IF(AI7="","",IF(AI7="-","【-】","【"&amp;SUBSTITUTE(TEXT(AI7,"#,##0.00"),"-","△")&amp;"】"))</f>
        <v>【80.96】</v>
      </c>
      <c r="AJ6" s="36" t="str">
        <f>IF(AJ7="",NA(),AJ7)</f>
        <v>-</v>
      </c>
      <c r="AK6" s="36" t="str">
        <f t="shared" ref="AK6:AS6" si="5">IF(AK7="",NA(),AK7)</f>
        <v>-</v>
      </c>
      <c r="AL6" s="36">
        <f t="shared" si="5"/>
        <v>370.94</v>
      </c>
      <c r="AM6" s="36">
        <f t="shared" si="5"/>
        <v>439.12</v>
      </c>
      <c r="AN6" s="36">
        <f t="shared" si="5"/>
        <v>457.04</v>
      </c>
      <c r="AO6" s="36" t="str">
        <f t="shared" si="5"/>
        <v>-</v>
      </c>
      <c r="AP6" s="36" t="str">
        <f t="shared" si="5"/>
        <v>-</v>
      </c>
      <c r="AQ6" s="36">
        <f t="shared" si="5"/>
        <v>91.1</v>
      </c>
      <c r="AR6" s="36">
        <f t="shared" si="5"/>
        <v>124.89</v>
      </c>
      <c r="AS6" s="36">
        <f t="shared" si="5"/>
        <v>129.72999999999999</v>
      </c>
      <c r="AT6" s="35" t="str">
        <f>IF(AT7="","",IF(AT7="-","【-】","【"&amp;SUBSTITUTE(TEXT(AT7,"#,##0.00"),"-","△")&amp;"】"))</f>
        <v>【213.56】</v>
      </c>
      <c r="AU6" s="36" t="str">
        <f>IF(AU7="",NA(),AU7)</f>
        <v>-</v>
      </c>
      <c r="AV6" s="36" t="str">
        <f t="shared" ref="AV6:BD6" si="6">IF(AV7="",NA(),AV7)</f>
        <v>-</v>
      </c>
      <c r="AW6" s="36">
        <f t="shared" si="6"/>
        <v>103.19</v>
      </c>
      <c r="AX6" s="36">
        <f t="shared" si="6"/>
        <v>103.12</v>
      </c>
      <c r="AY6" s="36">
        <f t="shared" si="6"/>
        <v>106.72</v>
      </c>
      <c r="AZ6" s="36" t="str">
        <f t="shared" si="6"/>
        <v>-</v>
      </c>
      <c r="BA6" s="36" t="str">
        <f t="shared" si="6"/>
        <v>-</v>
      </c>
      <c r="BB6" s="36">
        <f t="shared" si="6"/>
        <v>247.48</v>
      </c>
      <c r="BC6" s="36">
        <f t="shared" si="6"/>
        <v>221.76</v>
      </c>
      <c r="BD6" s="36">
        <f t="shared" si="6"/>
        <v>180.07</v>
      </c>
      <c r="BE6" s="35" t="str">
        <f>IF(BE7="","",IF(BE7="-","【-】","【"&amp;SUBSTITUTE(TEXT(BE7,"#,##0.00"),"-","△")&amp;"】"))</f>
        <v>【141.07】</v>
      </c>
      <c r="BF6" s="36" t="str">
        <f>IF(BF7="",NA(),BF7)</f>
        <v>-</v>
      </c>
      <c r="BG6" s="36" t="str">
        <f t="shared" ref="BG6:BO6" si="7">IF(BG7="",NA(),BG7)</f>
        <v>-</v>
      </c>
      <c r="BH6" s="36">
        <f t="shared" si="7"/>
        <v>5491.99</v>
      </c>
      <c r="BI6" s="36">
        <f t="shared" si="7"/>
        <v>3493.01</v>
      </c>
      <c r="BJ6" s="36">
        <f t="shared" si="7"/>
        <v>2583.6999999999998</v>
      </c>
      <c r="BK6" s="36" t="str">
        <f t="shared" si="7"/>
        <v>-</v>
      </c>
      <c r="BL6" s="36" t="str">
        <f t="shared" si="7"/>
        <v>-</v>
      </c>
      <c r="BM6" s="36">
        <f t="shared" si="7"/>
        <v>416.91</v>
      </c>
      <c r="BN6" s="36">
        <f t="shared" si="7"/>
        <v>392.19</v>
      </c>
      <c r="BO6" s="36">
        <f t="shared" si="7"/>
        <v>413.5</v>
      </c>
      <c r="BP6" s="35" t="str">
        <f>IF(BP7="","",IF(BP7="-","【-】","【"&amp;SUBSTITUTE(TEXT(BP7,"#,##0.00"),"-","△")&amp;"】"))</f>
        <v>【346.13】</v>
      </c>
      <c r="BQ6" s="36" t="str">
        <f>IF(BQ7="",NA(),BQ7)</f>
        <v>-</v>
      </c>
      <c r="BR6" s="36" t="str">
        <f t="shared" ref="BR6:BZ6" si="8">IF(BR7="",NA(),BR7)</f>
        <v>-</v>
      </c>
      <c r="BS6" s="36">
        <f t="shared" si="8"/>
        <v>26.57</v>
      </c>
      <c r="BT6" s="36">
        <f t="shared" si="8"/>
        <v>23.14</v>
      </c>
      <c r="BU6" s="36">
        <f t="shared" si="8"/>
        <v>31.84</v>
      </c>
      <c r="BV6" s="36" t="str">
        <f t="shared" si="8"/>
        <v>-</v>
      </c>
      <c r="BW6" s="36" t="str">
        <f t="shared" si="8"/>
        <v>-</v>
      </c>
      <c r="BX6" s="36">
        <f t="shared" si="8"/>
        <v>57.93</v>
      </c>
      <c r="BY6" s="36">
        <f t="shared" si="8"/>
        <v>57.03</v>
      </c>
      <c r="BZ6" s="36">
        <f t="shared" si="8"/>
        <v>55.84</v>
      </c>
      <c r="CA6" s="35" t="str">
        <f>IF(CA7="","",IF(CA7="-","【-】","【"&amp;SUBSTITUTE(TEXT(CA7,"#,##0.00"),"-","△")&amp;"】"))</f>
        <v>【59.83】</v>
      </c>
      <c r="CB6" s="36" t="str">
        <f>IF(CB7="",NA(),CB7)</f>
        <v>-</v>
      </c>
      <c r="CC6" s="36" t="str">
        <f t="shared" ref="CC6:CK6" si="9">IF(CC7="",NA(),CC7)</f>
        <v>-</v>
      </c>
      <c r="CD6" s="36">
        <f t="shared" si="9"/>
        <v>371.16</v>
      </c>
      <c r="CE6" s="36">
        <f t="shared" si="9"/>
        <v>443.39</v>
      </c>
      <c r="CF6" s="36">
        <f t="shared" si="9"/>
        <v>324.63</v>
      </c>
      <c r="CG6" s="36" t="str">
        <f t="shared" si="9"/>
        <v>-</v>
      </c>
      <c r="CH6" s="36" t="str">
        <f t="shared" si="9"/>
        <v>-</v>
      </c>
      <c r="CI6" s="36">
        <f t="shared" si="9"/>
        <v>276.93</v>
      </c>
      <c r="CJ6" s="36">
        <f t="shared" si="9"/>
        <v>283.73</v>
      </c>
      <c r="CK6" s="36">
        <f t="shared" si="9"/>
        <v>287.57</v>
      </c>
      <c r="CL6" s="35" t="str">
        <f>IF(CL7="","",IF(CL7="-","【-】","【"&amp;SUBSTITUTE(TEXT(CL7,"#,##0.00"),"-","△")&amp;"】"))</f>
        <v>【268.69】</v>
      </c>
      <c r="CM6" s="36" t="str">
        <f>IF(CM7="",NA(),CM7)</f>
        <v>-</v>
      </c>
      <c r="CN6" s="36" t="str">
        <f t="shared" ref="CN6:CV6" si="10">IF(CN7="",NA(),CN7)</f>
        <v>-</v>
      </c>
      <c r="CO6" s="36">
        <f t="shared" si="10"/>
        <v>24</v>
      </c>
      <c r="CP6" s="36">
        <f t="shared" si="10"/>
        <v>38.03</v>
      </c>
      <c r="CQ6" s="36">
        <f t="shared" si="10"/>
        <v>42.86</v>
      </c>
      <c r="CR6" s="36" t="str">
        <f t="shared" si="10"/>
        <v>-</v>
      </c>
      <c r="CS6" s="36" t="str">
        <f t="shared" si="10"/>
        <v>-</v>
      </c>
      <c r="CT6" s="36">
        <f t="shared" si="10"/>
        <v>59.08</v>
      </c>
      <c r="CU6" s="36">
        <f t="shared" si="10"/>
        <v>58.25</v>
      </c>
      <c r="CV6" s="36">
        <f t="shared" si="10"/>
        <v>61.55</v>
      </c>
      <c r="CW6" s="35" t="str">
        <f>IF(CW7="","",IF(CW7="-","【-】","【"&amp;SUBSTITUTE(TEXT(CW7,"#,##0.00"),"-","△")&amp;"】"))</f>
        <v>【61.71】</v>
      </c>
      <c r="CX6" s="36" t="str">
        <f>IF(CX7="",NA(),CX7)</f>
        <v>-</v>
      </c>
      <c r="CY6" s="36" t="str">
        <f t="shared" ref="CY6:DG6" si="11">IF(CY7="",NA(),CY7)</f>
        <v>-</v>
      </c>
      <c r="CZ6" s="36">
        <f t="shared" si="11"/>
        <v>100</v>
      </c>
      <c r="DA6" s="36">
        <f t="shared" si="11"/>
        <v>100</v>
      </c>
      <c r="DB6" s="36">
        <f t="shared" si="11"/>
        <v>100</v>
      </c>
      <c r="DC6" s="36" t="str">
        <f t="shared" si="11"/>
        <v>-</v>
      </c>
      <c r="DD6" s="36" t="str">
        <f t="shared" si="11"/>
        <v>-</v>
      </c>
      <c r="DE6" s="36">
        <f t="shared" si="11"/>
        <v>77.12</v>
      </c>
      <c r="DF6" s="36">
        <f t="shared" si="11"/>
        <v>68.150000000000006</v>
      </c>
      <c r="DG6" s="36">
        <f t="shared" si="11"/>
        <v>67.489999999999995</v>
      </c>
      <c r="DH6" s="35" t="str">
        <f>IF(DH7="","",IF(DH7="-","【-】","【"&amp;SUBSTITUTE(TEXT(DH7,"#,##0.00"),"-","△")&amp;"】"))</f>
        <v>【75.78】</v>
      </c>
      <c r="DI6" s="36" t="str">
        <f>IF(DI7="",NA(),DI7)</f>
        <v>-</v>
      </c>
      <c r="DJ6" s="36" t="str">
        <f t="shared" ref="DJ6:DR6" si="12">IF(DJ7="",NA(),DJ7)</f>
        <v>-</v>
      </c>
      <c r="DK6" s="36">
        <f t="shared" si="12"/>
        <v>1.55</v>
      </c>
      <c r="DL6" s="36">
        <f t="shared" si="12"/>
        <v>3.19</v>
      </c>
      <c r="DM6" s="36">
        <f t="shared" si="12"/>
        <v>5.21</v>
      </c>
      <c r="DN6" s="36" t="str">
        <f t="shared" si="12"/>
        <v>-</v>
      </c>
      <c r="DO6" s="36" t="str">
        <f t="shared" si="12"/>
        <v>-</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x14ac:dyDescent="0.15">
      <c r="A7" s="29"/>
      <c r="B7" s="38">
        <v>2016</v>
      </c>
      <c r="C7" s="38">
        <v>272213</v>
      </c>
      <c r="D7" s="38">
        <v>46</v>
      </c>
      <c r="E7" s="38">
        <v>18</v>
      </c>
      <c r="F7" s="38">
        <v>0</v>
      </c>
      <c r="G7" s="38">
        <v>0</v>
      </c>
      <c r="H7" s="38" t="s">
        <v>107</v>
      </c>
      <c r="I7" s="38" t="s">
        <v>108</v>
      </c>
      <c r="J7" s="38" t="s">
        <v>109</v>
      </c>
      <c r="K7" s="38" t="s">
        <v>110</v>
      </c>
      <c r="L7" s="38" t="s">
        <v>111</v>
      </c>
      <c r="M7" s="38"/>
      <c r="N7" s="39" t="s">
        <v>112</v>
      </c>
      <c r="O7" s="39">
        <v>56.82</v>
      </c>
      <c r="P7" s="39">
        <v>0.31</v>
      </c>
      <c r="Q7" s="39">
        <v>100</v>
      </c>
      <c r="R7" s="39">
        <v>2008</v>
      </c>
      <c r="S7" s="39">
        <v>70698</v>
      </c>
      <c r="T7" s="39">
        <v>25.33</v>
      </c>
      <c r="U7" s="39">
        <v>2791.08</v>
      </c>
      <c r="V7" s="39">
        <v>221</v>
      </c>
      <c r="W7" s="39">
        <v>3.41</v>
      </c>
      <c r="X7" s="39">
        <v>64.81</v>
      </c>
      <c r="Y7" s="39" t="s">
        <v>112</v>
      </c>
      <c r="Z7" s="39" t="s">
        <v>112</v>
      </c>
      <c r="AA7" s="39">
        <v>54.55</v>
      </c>
      <c r="AB7" s="39">
        <v>44.29</v>
      </c>
      <c r="AC7" s="39">
        <v>61.08</v>
      </c>
      <c r="AD7" s="39" t="s">
        <v>112</v>
      </c>
      <c r="AE7" s="39" t="s">
        <v>112</v>
      </c>
      <c r="AF7" s="39">
        <v>90.66</v>
      </c>
      <c r="AG7" s="39">
        <v>89.69</v>
      </c>
      <c r="AH7" s="39">
        <v>85.72</v>
      </c>
      <c r="AI7" s="39">
        <v>80.959999999999994</v>
      </c>
      <c r="AJ7" s="39" t="s">
        <v>112</v>
      </c>
      <c r="AK7" s="39" t="s">
        <v>112</v>
      </c>
      <c r="AL7" s="39">
        <v>370.94</v>
      </c>
      <c r="AM7" s="39">
        <v>439.12</v>
      </c>
      <c r="AN7" s="39">
        <v>457.04</v>
      </c>
      <c r="AO7" s="39" t="s">
        <v>112</v>
      </c>
      <c r="AP7" s="39" t="s">
        <v>112</v>
      </c>
      <c r="AQ7" s="39">
        <v>91.1</v>
      </c>
      <c r="AR7" s="39">
        <v>124.89</v>
      </c>
      <c r="AS7" s="39">
        <v>129.72999999999999</v>
      </c>
      <c r="AT7" s="39">
        <v>213.56</v>
      </c>
      <c r="AU7" s="39" t="s">
        <v>112</v>
      </c>
      <c r="AV7" s="39" t="s">
        <v>112</v>
      </c>
      <c r="AW7" s="39">
        <v>103.19</v>
      </c>
      <c r="AX7" s="39">
        <v>103.12</v>
      </c>
      <c r="AY7" s="39">
        <v>106.72</v>
      </c>
      <c r="AZ7" s="39" t="s">
        <v>112</v>
      </c>
      <c r="BA7" s="39" t="s">
        <v>112</v>
      </c>
      <c r="BB7" s="39">
        <v>247.48</v>
      </c>
      <c r="BC7" s="39">
        <v>221.76</v>
      </c>
      <c r="BD7" s="39">
        <v>180.07</v>
      </c>
      <c r="BE7" s="39">
        <v>141.07</v>
      </c>
      <c r="BF7" s="39" t="s">
        <v>112</v>
      </c>
      <c r="BG7" s="39" t="s">
        <v>112</v>
      </c>
      <c r="BH7" s="39">
        <v>5491.99</v>
      </c>
      <c r="BI7" s="39">
        <v>3493.01</v>
      </c>
      <c r="BJ7" s="39">
        <v>2583.6999999999998</v>
      </c>
      <c r="BK7" s="39" t="s">
        <v>112</v>
      </c>
      <c r="BL7" s="39" t="s">
        <v>112</v>
      </c>
      <c r="BM7" s="39">
        <v>416.91</v>
      </c>
      <c r="BN7" s="39">
        <v>392.19</v>
      </c>
      <c r="BO7" s="39">
        <v>413.5</v>
      </c>
      <c r="BP7" s="39">
        <v>346.13</v>
      </c>
      <c r="BQ7" s="39" t="s">
        <v>112</v>
      </c>
      <c r="BR7" s="39" t="s">
        <v>112</v>
      </c>
      <c r="BS7" s="39">
        <v>26.57</v>
      </c>
      <c r="BT7" s="39">
        <v>23.14</v>
      </c>
      <c r="BU7" s="39">
        <v>31.84</v>
      </c>
      <c r="BV7" s="39" t="s">
        <v>112</v>
      </c>
      <c r="BW7" s="39" t="s">
        <v>112</v>
      </c>
      <c r="BX7" s="39">
        <v>57.93</v>
      </c>
      <c r="BY7" s="39">
        <v>57.03</v>
      </c>
      <c r="BZ7" s="39">
        <v>55.84</v>
      </c>
      <c r="CA7" s="39">
        <v>59.83</v>
      </c>
      <c r="CB7" s="39" t="s">
        <v>112</v>
      </c>
      <c r="CC7" s="39" t="s">
        <v>112</v>
      </c>
      <c r="CD7" s="39">
        <v>371.16</v>
      </c>
      <c r="CE7" s="39">
        <v>443.39</v>
      </c>
      <c r="CF7" s="39">
        <v>324.63</v>
      </c>
      <c r="CG7" s="39" t="s">
        <v>112</v>
      </c>
      <c r="CH7" s="39" t="s">
        <v>112</v>
      </c>
      <c r="CI7" s="39">
        <v>276.93</v>
      </c>
      <c r="CJ7" s="39">
        <v>283.73</v>
      </c>
      <c r="CK7" s="39">
        <v>287.57</v>
      </c>
      <c r="CL7" s="39">
        <v>268.69</v>
      </c>
      <c r="CM7" s="39" t="s">
        <v>112</v>
      </c>
      <c r="CN7" s="39" t="s">
        <v>112</v>
      </c>
      <c r="CO7" s="39">
        <v>24</v>
      </c>
      <c r="CP7" s="39">
        <v>38.03</v>
      </c>
      <c r="CQ7" s="39">
        <v>42.86</v>
      </c>
      <c r="CR7" s="39" t="s">
        <v>112</v>
      </c>
      <c r="CS7" s="39" t="s">
        <v>112</v>
      </c>
      <c r="CT7" s="39">
        <v>59.08</v>
      </c>
      <c r="CU7" s="39">
        <v>58.25</v>
      </c>
      <c r="CV7" s="39">
        <v>61.55</v>
      </c>
      <c r="CW7" s="39">
        <v>61.71</v>
      </c>
      <c r="CX7" s="39" t="s">
        <v>112</v>
      </c>
      <c r="CY7" s="39" t="s">
        <v>112</v>
      </c>
      <c r="CZ7" s="39">
        <v>100</v>
      </c>
      <c r="DA7" s="39">
        <v>100</v>
      </c>
      <c r="DB7" s="39">
        <v>100</v>
      </c>
      <c r="DC7" s="39" t="s">
        <v>112</v>
      </c>
      <c r="DD7" s="39" t="s">
        <v>112</v>
      </c>
      <c r="DE7" s="39">
        <v>77.12</v>
      </c>
      <c r="DF7" s="39">
        <v>68.150000000000006</v>
      </c>
      <c r="DG7" s="39">
        <v>67.489999999999995</v>
      </c>
      <c r="DH7" s="39">
        <v>75.78</v>
      </c>
      <c r="DI7" s="39" t="s">
        <v>112</v>
      </c>
      <c r="DJ7" s="39" t="s">
        <v>112</v>
      </c>
      <c r="DK7" s="39">
        <v>1.55</v>
      </c>
      <c r="DL7" s="39">
        <v>3.19</v>
      </c>
      <c r="DM7" s="39">
        <v>5.21</v>
      </c>
      <c r="DN7" s="39" t="s">
        <v>112</v>
      </c>
      <c r="DO7" s="39" t="s">
        <v>112</v>
      </c>
      <c r="DP7" s="39">
        <v>13.6</v>
      </c>
      <c r="DQ7" s="39">
        <v>14.97</v>
      </c>
      <c r="DR7" s="39">
        <v>16.16</v>
      </c>
      <c r="DS7" s="39">
        <v>18.22</v>
      </c>
      <c r="DT7" s="39" t="s">
        <v>112</v>
      </c>
      <c r="DU7" s="39" t="s">
        <v>112</v>
      </c>
      <c r="DV7" s="39" t="s">
        <v>112</v>
      </c>
      <c r="DW7" s="39" t="s">
        <v>112</v>
      </c>
      <c r="DX7" s="39" t="s">
        <v>112</v>
      </c>
      <c r="DY7" s="39" t="s">
        <v>112</v>
      </c>
      <c r="DZ7" s="39" t="s">
        <v>112</v>
      </c>
      <c r="EA7" s="39" t="s">
        <v>112</v>
      </c>
      <c r="EB7" s="39" t="s">
        <v>112</v>
      </c>
      <c r="EC7" s="39" t="s">
        <v>112</v>
      </c>
      <c r="ED7" s="39" t="s">
        <v>112</v>
      </c>
      <c r="EE7" s="39" t="s">
        <v>112</v>
      </c>
      <c r="EF7" s="39" t="s">
        <v>112</v>
      </c>
      <c r="EG7" s="39" t="s">
        <v>112</v>
      </c>
      <c r="EH7" s="39" t="s">
        <v>112</v>
      </c>
      <c r="EI7" s="39" t="s">
        <v>112</v>
      </c>
      <c r="EJ7" s="39" t="s">
        <v>112</v>
      </c>
      <c r="EK7" s="39" t="s">
        <v>112</v>
      </c>
      <c r="EL7" s="39" t="s">
        <v>112</v>
      </c>
      <c r="EM7" s="39" t="s">
        <v>112</v>
      </c>
      <c r="EN7" s="39" t="s">
        <v>112</v>
      </c>
      <c r="EO7" s="39" t="s">
        <v>112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2018-02-16T06:03:59Z</cp:lastPrinted>
  <dcterms:created xsi:type="dcterms:W3CDTF">2017-12-25T02:00:19Z</dcterms:created>
  <dcterms:modified xsi:type="dcterms:W3CDTF">2018-02-21T00:28:30Z</dcterms:modified>
  <cp:category/>
</cp:coreProperties>
</file>