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9AC\share\05照会\07経営分析比較表\R01\市HP掲載\"/>
    </mc:Choice>
  </mc:AlternateContent>
  <workbookProtection workbookAlgorithmName="SHA-512" workbookHashValue="iIOmogW8HB+8+mN4cMkM4lt7Fjidn+rxq4RQZsk5mTkTwsoFSxLYgdEa6E/0S1RpuN482zLIqK6/2/T7rUAGNg==" workbookSaltValue="9BBu8thdmkqtVWDhX5L6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<sst xmlns="http://schemas.openxmlformats.org/spreadsheetml/2006/main" count="233" uniqueCount="110">
  <si>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</si>
  <si>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</si>
  <si>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</si>
  <si>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</si>
  <si>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</si>
  <si>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</si>
  <si>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</si>
  <si>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</si>
  <si>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</si>
  <si>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</si>
  <si>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</si>
  <si>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</si>
  <si>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</si>
  <si>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</si>
  <si>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</si>
  <si>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</si>
  <si>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</si>
  <si>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</si>
  <si>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</si>
  <si>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</si>
  <si>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</si>
  <si>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</si>
  <si>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</si>
  <si>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</si>
  <si>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</si>
  <si>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</si>
  <si>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</si>
  <si>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</si>
  <si>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</si>
  <si>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</si>
  <si>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</si>
  <si>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</si>
  <si>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</si>
  <si>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</si>
  <si>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</si>
  <si>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</si>
  <si>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</si>
  <si>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</si>
  <si>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</si>
  <si>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</si>
  <si>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</si>
  <si>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</si>
  <si>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</si>
  <si>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</si>
  <si>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</si>
  <si>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</si>
  <si>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</si>
  <si>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</si>
  <si>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</si>
  <si>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</si>
  <si>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</si>
  <si>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</si>
  <si>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</si>
  <si>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</si>
  <si>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</si>
  <si>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</si>
  <si>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</si>
  <si>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</si>
  <si>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</si>
  <si>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</si>
  <si>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</si>
  <si>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</si>
  <si>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</si>
  <si>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</si>
  <si>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</si>
  <si>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</si>
  <si>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</si>
  <si>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</si>
  <si>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</si>
  <si>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</si>
  <si>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</si>
  <si>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</si>
  <si>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</si>
  <si>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</si>
  <si>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</si>
  <si>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</si>
  <si>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</si>
  <si>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</si>
  <si>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</si>
  <si>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</si>
  <si>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</si>
  <si>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</si>
  <si>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</si>
  <si>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</si>
  <si>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</si>
  <si>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</si>
  <si>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</si>
  <si>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</si>
  <si>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</si>
  <si>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</si>
  <si>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</si>
  <si>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</si>
  <si>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</si>
  <si>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</si>
  <si>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</si>
  <si>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</si>
  <si>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</si>
  <si>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</si>
  <si>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</si>
  <si>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</si>
  <si>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</si>
  <si>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</si>
  <si>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</si>
  <si>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</si>
  <si>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</si>
  <si>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</si>
  <si>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</si>
  <si>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の使用料改定により、平成27年度以降は経常利益を確保することができています。しかし、人口減少などにより、今後は使用料収入の減少が続くことが予想され、経営状況において厳しいものになると考えられることから、経営の健全化を図るため、現在、経営のバランスを考えた下水道整備を計画的に実施しています。また、今後予測される更新需要に備え、長寿命化対策等による管渠等の更新を実施するために、ストックマネジメント計画策定に着手しています。令和2年度には、ストックマネジメント計画に基づき、効率的で費用の平準化を図った更新を実現するために、経営戦略の策定を予定しています。</t>
    <rPh sb="1" eb="3">
      <t>ヘイセイ</t>
    </rPh>
    <rPh sb="5" eb="7">
      <t>ネンド</t>
    </rPh>
    <rPh sb="8" eb="11">
      <t>シヨウリョウ</t>
    </rPh>
    <rPh sb="11" eb="13">
      <t>カイテイ</t>
    </rPh>
    <rPh sb="17" eb="19">
      <t>ヘイセイ</t>
    </rPh>
    <rPh sb="21" eb="22">
      <t>ネン</t>
    </rPh>
    <rPh sb="22" eb="23">
      <t>ド</t>
    </rPh>
    <rPh sb="23" eb="25">
      <t>イコウ</t>
    </rPh>
    <rPh sb="26" eb="28">
      <t>ケイジョウ</t>
    </rPh>
    <rPh sb="28" eb="30">
      <t>リエキ</t>
    </rPh>
    <rPh sb="31" eb="33">
      <t>カクホ</t>
    </rPh>
    <rPh sb="49" eb="51">
      <t>ジンコウ</t>
    </rPh>
    <rPh sb="51" eb="53">
      <t>ゲンショウ</t>
    </rPh>
    <rPh sb="59" eb="61">
      <t>コンゴ</t>
    </rPh>
    <rPh sb="62" eb="65">
      <t>シヨウリョウ</t>
    </rPh>
    <rPh sb="65" eb="67">
      <t>シュウニュウ</t>
    </rPh>
    <rPh sb="68" eb="70">
      <t>ゲンショウ</t>
    </rPh>
    <rPh sb="71" eb="72">
      <t>ツヅ</t>
    </rPh>
    <rPh sb="76" eb="78">
      <t>ヨソウ</t>
    </rPh>
    <rPh sb="81" eb="83">
      <t>ケイエイ</t>
    </rPh>
    <rPh sb="83" eb="85">
      <t>ジョウキョウ</t>
    </rPh>
    <rPh sb="89" eb="90">
      <t>キビ</t>
    </rPh>
    <rPh sb="98" eb="99">
      <t>カンガ</t>
    </rPh>
    <rPh sb="108" eb="110">
      <t>ケイエイ</t>
    </rPh>
    <rPh sb="111" eb="114">
      <t>ケンゼンカ</t>
    </rPh>
    <rPh sb="115" eb="116">
      <t>ハカ</t>
    </rPh>
    <rPh sb="120" eb="122">
      <t>ゲンザイ</t>
    </rPh>
    <rPh sb="123" eb="125">
      <t>ケイエイ</t>
    </rPh>
    <rPh sb="131" eb="132">
      <t>カンガ</t>
    </rPh>
    <rPh sb="134" eb="137">
      <t>ゲスイドウ</t>
    </rPh>
    <rPh sb="137" eb="139">
      <t>セイビ</t>
    </rPh>
    <rPh sb="140" eb="143">
      <t>ケイカクテキ</t>
    </rPh>
    <rPh sb="144" eb="146">
      <t>ジッシ</t>
    </rPh>
    <rPh sb="155" eb="157">
      <t>コンゴ</t>
    </rPh>
    <rPh sb="210" eb="212">
      <t>チャクシュ</t>
    </rPh>
    <rPh sb="218" eb="220">
      <t>レイワ</t>
    </rPh>
    <phoneticPr fontId="4"/>
  </si>
  <si>
    <t xml:space="preserve">　①経常収支比率については、前年度に引き続き100％を上回り、経常利益を確保できています。しかし、本市は下水道整備への着手が他団体と比べて遅く、未償還企業債が比較的多く残っていることから、③流動比率が類似団体平均値と比べて低く、④企業債残高対事業規模比率についても減少傾向にあるものの、依然として類似団体平均値よりも高い数値となっており、資金的に厳しい経営となっています。
　また、平成30年度で⑤経費回収率は100％を超えましたが、前述の通り他団体と比べて未償還企業債が多く残っており、支払利息が多額であるため、⑥汚水処理原価は前年度と変わらず類似団体平均値と比べて高い金額となっています。
</t>
    <rPh sb="2" eb="4">
      <t>ケイジョウ</t>
    </rPh>
    <rPh sb="4" eb="6">
      <t>シュウシ</t>
    </rPh>
    <rPh sb="6" eb="8">
      <t>ヒリツ</t>
    </rPh>
    <rPh sb="14" eb="16">
      <t>ゼンネン</t>
    </rPh>
    <rPh sb="16" eb="17">
      <t>ド</t>
    </rPh>
    <rPh sb="18" eb="19">
      <t>ヒ</t>
    </rPh>
    <rPh sb="20" eb="21">
      <t>ツヅ</t>
    </rPh>
    <rPh sb="27" eb="29">
      <t>ウワマワ</t>
    </rPh>
    <rPh sb="31" eb="33">
      <t>ケイジョウ</t>
    </rPh>
    <rPh sb="33" eb="35">
      <t>リエキ</t>
    </rPh>
    <rPh sb="36" eb="38">
      <t>カクホ</t>
    </rPh>
    <rPh sb="49" eb="50">
      <t>ホン</t>
    </rPh>
    <rPh sb="50" eb="51">
      <t>シ</t>
    </rPh>
    <rPh sb="52" eb="55">
      <t>ゲスイドウ</t>
    </rPh>
    <rPh sb="55" eb="57">
      <t>セイビ</t>
    </rPh>
    <rPh sb="59" eb="61">
      <t>チャクシュ</t>
    </rPh>
    <rPh sb="62" eb="63">
      <t>タ</t>
    </rPh>
    <rPh sb="63" eb="65">
      <t>ダンタイ</t>
    </rPh>
    <rPh sb="66" eb="67">
      <t>クラ</t>
    </rPh>
    <rPh sb="69" eb="70">
      <t>オソ</t>
    </rPh>
    <rPh sb="72" eb="75">
      <t>ミショウカン</t>
    </rPh>
    <rPh sb="75" eb="77">
      <t>キギョウ</t>
    </rPh>
    <rPh sb="77" eb="78">
      <t>サイ</t>
    </rPh>
    <rPh sb="79" eb="82">
      <t>ヒカクテキ</t>
    </rPh>
    <rPh sb="82" eb="83">
      <t>オオ</t>
    </rPh>
    <rPh sb="84" eb="85">
      <t>ノコ</t>
    </rPh>
    <rPh sb="95" eb="97">
      <t>リュウドウ</t>
    </rPh>
    <rPh sb="97" eb="99">
      <t>ヒリツ</t>
    </rPh>
    <rPh sb="100" eb="102">
      <t>ルイジ</t>
    </rPh>
    <rPh sb="102" eb="104">
      <t>ダンタイ</t>
    </rPh>
    <rPh sb="104" eb="107">
      <t>ヘイキンチ</t>
    </rPh>
    <rPh sb="108" eb="109">
      <t>クラ</t>
    </rPh>
    <rPh sb="111" eb="112">
      <t>ヒク</t>
    </rPh>
    <rPh sb="115" eb="117">
      <t>キギョウ</t>
    </rPh>
    <rPh sb="117" eb="118">
      <t>サイ</t>
    </rPh>
    <rPh sb="118" eb="120">
      <t>ザンダカ</t>
    </rPh>
    <rPh sb="120" eb="121">
      <t>タイ</t>
    </rPh>
    <rPh sb="121" eb="123">
      <t>ジギョウ</t>
    </rPh>
    <rPh sb="123" eb="125">
      <t>キボ</t>
    </rPh>
    <rPh sb="125" eb="127">
      <t>ヒリツ</t>
    </rPh>
    <rPh sb="132" eb="134">
      <t>ゲンショウ</t>
    </rPh>
    <rPh sb="134" eb="136">
      <t>ケイコウ</t>
    </rPh>
    <rPh sb="143" eb="145">
      <t>イゼン</t>
    </rPh>
    <rPh sb="148" eb="150">
      <t>ルイジ</t>
    </rPh>
    <rPh sb="150" eb="152">
      <t>ダンタイ</t>
    </rPh>
    <rPh sb="158" eb="159">
      <t>タカ</t>
    </rPh>
    <rPh sb="160" eb="162">
      <t>スウチ</t>
    </rPh>
    <rPh sb="169" eb="172">
      <t>シキンテキ</t>
    </rPh>
    <rPh sb="173" eb="174">
      <t>キビ</t>
    </rPh>
    <rPh sb="176" eb="178">
      <t>ケイエイ</t>
    </rPh>
    <rPh sb="191" eb="193">
      <t>ヘイセイ</t>
    </rPh>
    <rPh sb="195" eb="196">
      <t>ネン</t>
    </rPh>
    <rPh sb="196" eb="197">
      <t>ド</t>
    </rPh>
    <rPh sb="217" eb="219">
      <t>ゼンジュツ</t>
    </rPh>
    <rPh sb="220" eb="221">
      <t>トオ</t>
    </rPh>
    <rPh sb="222" eb="223">
      <t>タ</t>
    </rPh>
    <rPh sb="223" eb="225">
      <t>ダンタイ</t>
    </rPh>
    <rPh sb="226" eb="227">
      <t>クラ</t>
    </rPh>
    <rPh sb="229" eb="232">
      <t>ミショウカン</t>
    </rPh>
    <rPh sb="232" eb="234">
      <t>キギョウ</t>
    </rPh>
    <rPh sb="234" eb="235">
      <t>サイ</t>
    </rPh>
    <rPh sb="236" eb="237">
      <t>オオ</t>
    </rPh>
    <rPh sb="238" eb="239">
      <t>ノコ</t>
    </rPh>
    <rPh sb="244" eb="246">
      <t>シハライ</t>
    </rPh>
    <rPh sb="246" eb="248">
      <t>リソク</t>
    </rPh>
    <rPh sb="249" eb="251">
      <t>タガク</t>
    </rPh>
    <rPh sb="265" eb="267">
      <t>ゼンネン</t>
    </rPh>
    <rPh sb="267" eb="268">
      <t>ド</t>
    </rPh>
    <rPh sb="269" eb="270">
      <t>カ</t>
    </rPh>
    <rPh sb="273" eb="275">
      <t>ルイジ</t>
    </rPh>
    <rPh sb="275" eb="277">
      <t>ダンタイ</t>
    </rPh>
    <rPh sb="281" eb="282">
      <t>クラ</t>
    </rPh>
    <rPh sb="284" eb="285">
      <t>タカ</t>
    </rPh>
    <rPh sb="286" eb="288">
      <t>キンガク</t>
    </rPh>
    <phoneticPr fontId="4"/>
  </si>
  <si>
    <t>　①有形固定資産減価償却率については、類似団体平均値よりも低い数値となっています。これは本市の老朽管が少ないことを表していますが、本市の下水道整備着手が他団体よりも遅かったことが要因と考えています。このため、本市の管渠は法定耐用年数が経過していない新設管が多くを占めており、管路の更新や長寿命化は行っておらず、②管渠老朽化率及び③管渠改善率には表れていません。</t>
    <rPh sb="2" eb="4">
      <t>ユウケイ</t>
    </rPh>
    <rPh sb="4" eb="6">
      <t>コテイ</t>
    </rPh>
    <rPh sb="6" eb="8">
      <t>シサン</t>
    </rPh>
    <rPh sb="8" eb="10">
      <t>ゲンカ</t>
    </rPh>
    <rPh sb="10" eb="12">
      <t>ショウキャク</t>
    </rPh>
    <rPh sb="12" eb="13">
      <t>リツ</t>
    </rPh>
    <rPh sb="19" eb="21">
      <t>ルイジ</t>
    </rPh>
    <rPh sb="21" eb="23">
      <t>ダンタイ</t>
    </rPh>
    <rPh sb="29" eb="30">
      <t>ヒク</t>
    </rPh>
    <rPh sb="31" eb="33">
      <t>スウチ</t>
    </rPh>
    <rPh sb="44" eb="45">
      <t>ホン</t>
    </rPh>
    <rPh sb="45" eb="46">
      <t>シ</t>
    </rPh>
    <rPh sb="47" eb="49">
      <t>ロウキュウ</t>
    </rPh>
    <rPh sb="49" eb="50">
      <t>カン</t>
    </rPh>
    <rPh sb="51" eb="52">
      <t>スク</t>
    </rPh>
    <rPh sb="57" eb="58">
      <t>アラワ</t>
    </rPh>
    <rPh sb="65" eb="66">
      <t>ホン</t>
    </rPh>
    <rPh sb="66" eb="67">
      <t>シ</t>
    </rPh>
    <rPh sb="68" eb="71">
      <t>ゲスイドウ</t>
    </rPh>
    <rPh sb="71" eb="73">
      <t>セイビ</t>
    </rPh>
    <rPh sb="73" eb="75">
      <t>チャクシュ</t>
    </rPh>
    <rPh sb="76" eb="77">
      <t>タ</t>
    </rPh>
    <rPh sb="77" eb="79">
      <t>ダンタイ</t>
    </rPh>
    <rPh sb="82" eb="83">
      <t>オソ</t>
    </rPh>
    <rPh sb="89" eb="91">
      <t>ヨウイン</t>
    </rPh>
    <rPh sb="92" eb="93">
      <t>カンガ</t>
    </rPh>
    <rPh sb="104" eb="105">
      <t>ホン</t>
    </rPh>
    <rPh sb="105" eb="106">
      <t>シ</t>
    </rPh>
    <rPh sb="107" eb="109">
      <t>カンキョ</t>
    </rPh>
    <rPh sb="110" eb="112">
      <t>ホウテイ</t>
    </rPh>
    <rPh sb="112" eb="114">
      <t>タイヨウ</t>
    </rPh>
    <rPh sb="114" eb="116">
      <t>ネンスウ</t>
    </rPh>
    <rPh sb="117" eb="119">
      <t>ケイカ</t>
    </rPh>
    <rPh sb="124" eb="126">
      <t>シンセツ</t>
    </rPh>
    <rPh sb="126" eb="127">
      <t>カン</t>
    </rPh>
    <rPh sb="128" eb="129">
      <t>オオ</t>
    </rPh>
    <rPh sb="131" eb="132">
      <t>シ</t>
    </rPh>
    <rPh sb="137" eb="139">
      <t>カンロ</t>
    </rPh>
    <rPh sb="140" eb="142">
      <t>コウシン</t>
    </rPh>
    <rPh sb="143" eb="144">
      <t>チョウ</t>
    </rPh>
    <rPh sb="144" eb="147">
      <t>ジュミョウカ</t>
    </rPh>
    <rPh sb="148" eb="149">
      <t>オコナ</t>
    </rPh>
    <rPh sb="156" eb="158">
      <t>カンキョ</t>
    </rPh>
    <rPh sb="158" eb="161">
      <t>ロウキュウカ</t>
    </rPh>
    <rPh sb="161" eb="162">
      <t>リツ</t>
    </rPh>
    <rPh sb="162" eb="163">
      <t>オヨ</t>
    </rPh>
    <rPh sb="165" eb="167">
      <t>カンキョ</t>
    </rPh>
    <rPh sb="167" eb="169">
      <t>カイゼン</t>
    </rPh>
    <rPh sb="169" eb="170">
      <t>リツ</t>
    </rPh>
    <rPh sb="172" eb="173">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</si>
</sst>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2D-4B72-9997-508A32D92011}"/>
            </c:ext>
          </c:extLst>
        </c:ser>
        <c:dLbls>
          <c:showLegendKey val="0"/>
          <c:showVal val="0"/>
          <c:showCatName val="0"/>
          <c:showSerName val="0"/>
          <c:showPercent val="0"/>
          <c:showBubbleSize val="0"/>
        </c:dLbls>
        <c:gapWidth val="150"/>
        <c:axId val="356237568"/>
        <c:axId val="35623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0.04</c:v>
                </c:pt>
                <c:pt idx="3">
                  <c:v>0.15</c:v>
                </c:pt>
                <c:pt idx="4">
                  <c:v>0.02</c:v>
                </c:pt>
              </c:numCache>
            </c:numRef>
          </c:val>
          <c:smooth val="0"/>
          <c:extLst xmlns:c16r2="http://schemas.microsoft.com/office/drawing/2015/06/chart">
            <c:ext xmlns:c16="http://schemas.microsoft.com/office/drawing/2014/chart" uri="{C3380CC4-5D6E-409C-BE32-E72D297353CC}">
              <c16:uniqueId val="{00000001-172D-4B72-9997-508A32D92011}"/>
            </c:ext>
          </c:extLst>
        </c:ser>
        <c:dLbls>
          <c:showLegendKey val="0"/>
          <c:showVal val="0"/>
          <c:showCatName val="0"/>
          <c:showSerName val="0"/>
          <c:showPercent val="0"/>
          <c:showBubbleSize val="0"/>
        </c:dLbls>
        <c:marker val="1"/>
        <c:smooth val="0"/>
        <c:axId val="356237568"/>
        <c:axId val="356237960"/>
      </c:lineChart>
      <c:dateAx>
        <c:axId val="356237568"/>
        <c:scaling>
          <c:orientation val="minMax"/>
        </c:scaling>
        <c:delete val="1"/>
        <c:axPos val="b"/>
        <c:numFmt formatCode="ge" sourceLinked="1"/>
        <c:majorTickMark val="none"/>
        <c:minorTickMark val="none"/>
        <c:tickLblPos val="none"/>
        <c:crossAx val="356237960"/>
        <c:crosses val="autoZero"/>
        <c:auto val="1"/>
        <c:lblOffset val="100"/>
        <c:baseTimeUnit val="years"/>
      </c:dateAx>
      <c:valAx>
        <c:axId val="35623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40-4BF7-A34B-ACE4193DF23E}"/>
            </c:ext>
          </c:extLst>
        </c:ser>
        <c:dLbls>
          <c:showLegendKey val="0"/>
          <c:showVal val="0"/>
          <c:showCatName val="0"/>
          <c:showSerName val="0"/>
          <c:showPercent val="0"/>
          <c:showBubbleSize val="0"/>
        </c:dLbls>
        <c:gapWidth val="150"/>
        <c:axId val="356236000"/>
        <c:axId val="35623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E40-4BF7-A34B-ACE4193DF23E}"/>
            </c:ext>
          </c:extLst>
        </c:ser>
        <c:dLbls>
          <c:showLegendKey val="0"/>
          <c:showVal val="0"/>
          <c:showCatName val="0"/>
          <c:showSerName val="0"/>
          <c:showPercent val="0"/>
          <c:showBubbleSize val="0"/>
        </c:dLbls>
        <c:marker val="1"/>
        <c:smooth val="0"/>
        <c:axId val="356236000"/>
        <c:axId val="356235216"/>
      </c:lineChart>
      <c:dateAx>
        <c:axId val="356236000"/>
        <c:scaling>
          <c:orientation val="minMax"/>
        </c:scaling>
        <c:delete val="1"/>
        <c:axPos val="b"/>
        <c:numFmt formatCode="ge" sourceLinked="1"/>
        <c:majorTickMark val="none"/>
        <c:minorTickMark val="none"/>
        <c:tickLblPos val="none"/>
        <c:crossAx val="356235216"/>
        <c:crosses val="autoZero"/>
        <c:auto val="1"/>
        <c:lblOffset val="100"/>
        <c:baseTimeUnit val="years"/>
      </c:dateAx>
      <c:valAx>
        <c:axId val="35623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89.76</c:v>
                </c:pt>
                <c:pt idx="1">
                  <c:v>90.31</c:v>
                </c:pt>
                <c:pt idx="2">
                  <c:v>90.59</c:v>
                </c:pt>
                <c:pt idx="3">
                  <c:v>90.93</c:v>
                </c:pt>
                <c:pt idx="4">
                  <c:v>91.56</c:v>
                </c:pt>
              </c:numCache>
            </c:numRef>
          </c:val>
          <c:extLst xmlns:c16r2="http://schemas.microsoft.com/office/drawing/2015/06/chart">
            <c:ext xmlns:c16="http://schemas.microsoft.com/office/drawing/2014/chart" uri="{C3380CC4-5D6E-409C-BE32-E72D297353CC}">
              <c16:uniqueId val="{00000000-8A42-4B55-8C4A-A10E4251E0ED}"/>
            </c:ext>
          </c:extLst>
        </c:ser>
        <c:dLbls>
          <c:showLegendKey val="0"/>
          <c:showVal val="0"/>
          <c:showCatName val="0"/>
          <c:showSerName val="0"/>
          <c:showPercent val="0"/>
          <c:showBubbleSize val="0"/>
        </c:dLbls>
        <c:gapWidth val="150"/>
        <c:axId val="357364552"/>
        <c:axId val="35736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97.31</c:v>
                </c:pt>
                <c:pt idx="1">
                  <c:v>97.41</c:v>
                </c:pt>
                <c:pt idx="2">
                  <c:v>96.99</c:v>
                </c:pt>
                <c:pt idx="3">
                  <c:v>97.08</c:v>
                </c:pt>
                <c:pt idx="4">
                  <c:v>96.71</c:v>
                </c:pt>
              </c:numCache>
            </c:numRef>
          </c:val>
          <c:smooth val="0"/>
          <c:extLst xmlns:c16r2="http://schemas.microsoft.com/office/drawing/2015/06/chart">
            <c:ext xmlns:c16="http://schemas.microsoft.com/office/drawing/2014/chart" uri="{C3380CC4-5D6E-409C-BE32-E72D297353CC}">
              <c16:uniqueId val="{00000001-8A42-4B55-8C4A-A10E4251E0ED}"/>
            </c:ext>
          </c:extLst>
        </c:ser>
        <c:dLbls>
          <c:showLegendKey val="0"/>
          <c:showVal val="0"/>
          <c:showCatName val="0"/>
          <c:showSerName val="0"/>
          <c:showPercent val="0"/>
          <c:showBubbleSize val="0"/>
        </c:dLbls>
        <c:marker val="1"/>
        <c:smooth val="0"/>
        <c:axId val="357364552"/>
        <c:axId val="357360632"/>
      </c:lineChart>
      <c:dateAx>
        <c:axId val="357364552"/>
        <c:scaling>
          <c:orientation val="minMax"/>
        </c:scaling>
        <c:delete val="1"/>
        <c:axPos val="b"/>
        <c:numFmt formatCode="ge" sourceLinked="1"/>
        <c:majorTickMark val="none"/>
        <c:minorTickMark val="none"/>
        <c:tickLblPos val="none"/>
        <c:crossAx val="357360632"/>
        <c:crosses val="autoZero"/>
        <c:auto val="1"/>
        <c:lblOffset val="100"/>
        <c:baseTimeUnit val="years"/>
      </c:dateAx>
      <c:valAx>
        <c:axId val="35736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6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96.6</c:v>
                </c:pt>
                <c:pt idx="1">
                  <c:v>100.94</c:v>
                </c:pt>
                <c:pt idx="2">
                  <c:v>103.83</c:v>
                </c:pt>
                <c:pt idx="3">
                  <c:v>104.25</c:v>
                </c:pt>
                <c:pt idx="4">
                  <c:v>104.5</c:v>
                </c:pt>
              </c:numCache>
            </c:numRef>
          </c:val>
          <c:extLst xmlns:c16r2="http://schemas.microsoft.com/office/drawing/2015/06/chart">
            <c:ext xmlns:c16="http://schemas.microsoft.com/office/drawing/2014/chart" uri="{C3380CC4-5D6E-409C-BE32-E72D297353CC}">
              <c16:uniqueId val="{00000000-E26B-4D27-B35A-4E8C1B4A2849}"/>
            </c:ext>
          </c:extLst>
        </c:ser>
        <c:dLbls>
          <c:showLegendKey val="0"/>
          <c:showVal val="0"/>
          <c:showCatName val="0"/>
          <c:showSerName val="0"/>
          <c:showPercent val="0"/>
          <c:showBubbleSize val="0"/>
        </c:dLbls>
        <c:gapWidth val="150"/>
        <c:axId val="356241880"/>
        <c:axId val="35623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103.61</c:v>
                </c:pt>
                <c:pt idx="2">
                  <c:v>105.43</c:v>
                </c:pt>
                <c:pt idx="3">
                  <c:v>106.56</c:v>
                </c:pt>
                <c:pt idx="4">
                  <c:v>109</c:v>
                </c:pt>
              </c:numCache>
            </c:numRef>
          </c:val>
          <c:smooth val="0"/>
          <c:extLst xmlns:c16r2="http://schemas.microsoft.com/office/drawing/2015/06/chart">
            <c:ext xmlns:c16="http://schemas.microsoft.com/office/drawing/2014/chart" uri="{C3380CC4-5D6E-409C-BE32-E72D297353CC}">
              <c16:uniqueId val="{00000001-E26B-4D27-B35A-4E8C1B4A2849}"/>
            </c:ext>
          </c:extLst>
        </c:ser>
        <c:dLbls>
          <c:showLegendKey val="0"/>
          <c:showVal val="0"/>
          <c:showCatName val="0"/>
          <c:showSerName val="0"/>
          <c:showPercent val="0"/>
          <c:showBubbleSize val="0"/>
        </c:dLbls>
        <c:marker val="1"/>
        <c:smooth val="0"/>
        <c:axId val="356241880"/>
        <c:axId val="356236392"/>
      </c:lineChart>
      <c:dateAx>
        <c:axId val="356241880"/>
        <c:scaling>
          <c:orientation val="minMax"/>
        </c:scaling>
        <c:delete val="1"/>
        <c:axPos val="b"/>
        <c:numFmt formatCode="ge" sourceLinked="1"/>
        <c:majorTickMark val="none"/>
        <c:minorTickMark val="none"/>
        <c:tickLblPos val="none"/>
        <c:crossAx val="356236392"/>
        <c:crosses val="autoZero"/>
        <c:auto val="1"/>
        <c:lblOffset val="100"/>
        <c:baseTimeUnit val="years"/>
      </c:dateAx>
      <c:valAx>
        <c:axId val="35623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4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3.05</c:v>
                </c:pt>
                <c:pt idx="1">
                  <c:v>6.05</c:v>
                </c:pt>
                <c:pt idx="2">
                  <c:v>8.82</c:v>
                </c:pt>
                <c:pt idx="3">
                  <c:v>11.6</c:v>
                </c:pt>
                <c:pt idx="4">
                  <c:v>14.32</c:v>
                </c:pt>
              </c:numCache>
            </c:numRef>
          </c:val>
          <c:extLst xmlns:c16r2="http://schemas.microsoft.com/office/drawing/2015/06/chart">
            <c:ext xmlns:c16="http://schemas.microsoft.com/office/drawing/2014/chart" uri="{C3380CC4-5D6E-409C-BE32-E72D297353CC}">
              <c16:uniqueId val="{00000000-5189-4103-9B5D-7E9462D6BD4D}"/>
            </c:ext>
          </c:extLst>
        </c:ser>
        <c:dLbls>
          <c:showLegendKey val="0"/>
          <c:showVal val="0"/>
          <c:showCatName val="0"/>
          <c:showSerName val="0"/>
          <c:showPercent val="0"/>
          <c:showBubbleSize val="0"/>
        </c:dLbls>
        <c:gapWidth val="150"/>
        <c:axId val="356235608"/>
        <c:axId val="3562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14.15</c:v>
                </c:pt>
                <c:pt idx="1">
                  <c:v>17.82</c:v>
                </c:pt>
                <c:pt idx="2">
                  <c:v>19.579999999999998</c:v>
                </c:pt>
                <c:pt idx="3">
                  <c:v>22.24</c:v>
                </c:pt>
                <c:pt idx="4">
                  <c:v>15.87</c:v>
                </c:pt>
              </c:numCache>
            </c:numRef>
          </c:val>
          <c:smooth val="0"/>
          <c:extLst xmlns:c16r2="http://schemas.microsoft.com/office/drawing/2015/06/chart">
            <c:ext xmlns:c16="http://schemas.microsoft.com/office/drawing/2014/chart" uri="{C3380CC4-5D6E-409C-BE32-E72D297353CC}">
              <c16:uniqueId val="{00000001-5189-4103-9B5D-7E9462D6BD4D}"/>
            </c:ext>
          </c:extLst>
        </c:ser>
        <c:dLbls>
          <c:showLegendKey val="0"/>
          <c:showVal val="0"/>
          <c:showCatName val="0"/>
          <c:showSerName val="0"/>
          <c:showPercent val="0"/>
          <c:showBubbleSize val="0"/>
        </c:dLbls>
        <c:marker val="1"/>
        <c:smooth val="0"/>
        <c:axId val="356235608"/>
        <c:axId val="356239136"/>
      </c:lineChart>
      <c:dateAx>
        <c:axId val="356235608"/>
        <c:scaling>
          <c:orientation val="minMax"/>
        </c:scaling>
        <c:delete val="1"/>
        <c:axPos val="b"/>
        <c:numFmt formatCode="ge" sourceLinked="1"/>
        <c:majorTickMark val="none"/>
        <c:minorTickMark val="none"/>
        <c:tickLblPos val="none"/>
        <c:crossAx val="356239136"/>
        <c:crosses val="autoZero"/>
        <c:auto val="1"/>
        <c:lblOffset val="100"/>
        <c:baseTimeUnit val="years"/>
      </c:dateAx>
      <c:valAx>
        <c:axId val="3562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3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D6-419C-9FEE-8F53F4D4E2F2}"/>
            </c:ext>
          </c:extLst>
        </c:ser>
        <c:dLbls>
          <c:showLegendKey val="0"/>
          <c:showVal val="0"/>
          <c:showCatName val="0"/>
          <c:showSerName val="0"/>
          <c:showPercent val="0"/>
          <c:showBubbleSize val="0"/>
        </c:dLbls>
        <c:gapWidth val="150"/>
        <c:axId val="356238352"/>
        <c:axId val="35623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3</c:v>
                </c:pt>
                <c:pt idx="1">
                  <c:v>0</c:v>
                </c:pt>
                <c:pt idx="2" formatCode="#,##0.00;&quot;△&quot;#,##0.00;&quot;-&quot;">
                  <c:v>3.27</c:v>
                </c:pt>
                <c:pt idx="3" formatCode="#,##0.00;&quot;△&quot;#,##0.00;&quot;-&quot;">
                  <c:v>0.28999999999999998</c:v>
                </c:pt>
                <c:pt idx="4" formatCode="#,##0.00;&quot;△&quot;#,##0.00;&quot;-&quot;">
                  <c:v>0.53</c:v>
                </c:pt>
              </c:numCache>
            </c:numRef>
          </c:val>
          <c:smooth val="0"/>
          <c:extLst xmlns:c16r2="http://schemas.microsoft.com/office/drawing/2015/06/chart">
            <c:ext xmlns:c16="http://schemas.microsoft.com/office/drawing/2014/chart" uri="{C3380CC4-5D6E-409C-BE32-E72D297353CC}">
              <c16:uniqueId val="{00000001-2AD6-419C-9FEE-8F53F4D4E2F2}"/>
            </c:ext>
          </c:extLst>
        </c:ser>
        <c:dLbls>
          <c:showLegendKey val="0"/>
          <c:showVal val="0"/>
          <c:showCatName val="0"/>
          <c:showSerName val="0"/>
          <c:showPercent val="0"/>
          <c:showBubbleSize val="0"/>
        </c:dLbls>
        <c:marker val="1"/>
        <c:smooth val="0"/>
        <c:axId val="356238352"/>
        <c:axId val="356239528"/>
      </c:lineChart>
      <c:dateAx>
        <c:axId val="356238352"/>
        <c:scaling>
          <c:orientation val="minMax"/>
        </c:scaling>
        <c:delete val="1"/>
        <c:axPos val="b"/>
        <c:numFmt formatCode="ge" sourceLinked="1"/>
        <c:majorTickMark val="none"/>
        <c:minorTickMark val="none"/>
        <c:tickLblPos val="none"/>
        <c:crossAx val="356239528"/>
        <c:crosses val="autoZero"/>
        <c:auto val="1"/>
        <c:lblOffset val="100"/>
        <c:baseTimeUnit val="years"/>
      </c:dateAx>
      <c:valAx>
        <c:axId val="35623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3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6.06</c:v>
                </c:pt>
                <c:pt idx="1">
                  <c:v>4.24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5D2-41F9-BB71-0036A031644A}"/>
            </c:ext>
          </c:extLst>
        </c:ser>
        <c:dLbls>
          <c:showLegendKey val="0"/>
          <c:showVal val="0"/>
          <c:showCatName val="0"/>
          <c:showSerName val="0"/>
          <c:showPercent val="0"/>
          <c:showBubbleSize val="0"/>
        </c:dLbls>
        <c:gapWidth val="150"/>
        <c:axId val="356903360"/>
        <c:axId val="35690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14.73</c:v>
                </c:pt>
                <c:pt idx="1">
                  <c:v>13.93</c:v>
                </c:pt>
                <c:pt idx="2">
                  <c:v>27.29</c:v>
                </c:pt>
                <c:pt idx="3">
                  <c:v>8.31</c:v>
                </c:pt>
                <c:pt idx="4" formatCode="#,##0.00;&quot;△&quot;#,##0.00">
                  <c:v>0</c:v>
                </c:pt>
              </c:numCache>
            </c:numRef>
          </c:val>
          <c:smooth val="0"/>
          <c:extLst xmlns:c16r2="http://schemas.microsoft.com/office/drawing/2015/06/chart">
            <c:ext xmlns:c16="http://schemas.microsoft.com/office/drawing/2014/chart" uri="{C3380CC4-5D6E-409C-BE32-E72D297353CC}">
              <c16:uniqueId val="{00000001-E5D2-41F9-BB71-0036A031644A}"/>
            </c:ext>
          </c:extLst>
        </c:ser>
        <c:dLbls>
          <c:showLegendKey val="0"/>
          <c:showVal val="0"/>
          <c:showCatName val="0"/>
          <c:showSerName val="0"/>
          <c:showPercent val="0"/>
          <c:showBubbleSize val="0"/>
        </c:dLbls>
        <c:marker val="1"/>
        <c:smooth val="0"/>
        <c:axId val="356903360"/>
        <c:axId val="356902184"/>
      </c:lineChart>
      <c:dateAx>
        <c:axId val="356903360"/>
        <c:scaling>
          <c:orientation val="minMax"/>
        </c:scaling>
        <c:delete val="1"/>
        <c:axPos val="b"/>
        <c:numFmt formatCode="ge" sourceLinked="1"/>
        <c:majorTickMark val="none"/>
        <c:minorTickMark val="none"/>
        <c:tickLblPos val="none"/>
        <c:crossAx val="356902184"/>
        <c:crosses val="autoZero"/>
        <c:auto val="1"/>
        <c:lblOffset val="100"/>
        <c:baseTimeUnit val="years"/>
      </c:dateAx>
      <c:valAx>
        <c:axId val="35690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16.14</c:v>
                </c:pt>
                <c:pt idx="1">
                  <c:v>21.51</c:v>
                </c:pt>
                <c:pt idx="2">
                  <c:v>14.32</c:v>
                </c:pt>
                <c:pt idx="3">
                  <c:v>34.68</c:v>
                </c:pt>
                <c:pt idx="4">
                  <c:v>42.34</c:v>
                </c:pt>
              </c:numCache>
            </c:numRef>
          </c:val>
          <c:extLst xmlns:c16r2="http://schemas.microsoft.com/office/drawing/2015/06/chart">
            <c:ext xmlns:c16="http://schemas.microsoft.com/office/drawing/2014/chart" uri="{C3380CC4-5D6E-409C-BE32-E72D297353CC}">
              <c16:uniqueId val="{00000000-144F-44D2-B775-982B422425AB}"/>
            </c:ext>
          </c:extLst>
        </c:ser>
        <c:dLbls>
          <c:showLegendKey val="0"/>
          <c:showVal val="0"/>
          <c:showCatName val="0"/>
          <c:showSerName val="0"/>
          <c:showPercent val="0"/>
          <c:showBubbleSize val="0"/>
        </c:dLbls>
        <c:gapWidth val="150"/>
        <c:axId val="356901400"/>
        <c:axId val="35690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50.32</c:v>
                </c:pt>
                <c:pt idx="1">
                  <c:v>63.14</c:v>
                </c:pt>
                <c:pt idx="2">
                  <c:v>77.83</c:v>
                </c:pt>
                <c:pt idx="3">
                  <c:v>86.93</c:v>
                </c:pt>
                <c:pt idx="4">
                  <c:v>70.66</c:v>
                </c:pt>
              </c:numCache>
            </c:numRef>
          </c:val>
          <c:smooth val="0"/>
          <c:extLst xmlns:c16r2="http://schemas.microsoft.com/office/drawing/2015/06/chart">
            <c:ext xmlns:c16="http://schemas.microsoft.com/office/drawing/2014/chart" uri="{C3380CC4-5D6E-409C-BE32-E72D297353CC}">
              <c16:uniqueId val="{00000001-144F-44D2-B775-982B422425AB}"/>
            </c:ext>
          </c:extLst>
        </c:ser>
        <c:dLbls>
          <c:showLegendKey val="0"/>
          <c:showVal val="0"/>
          <c:showCatName val="0"/>
          <c:showSerName val="0"/>
          <c:showPercent val="0"/>
          <c:showBubbleSize val="0"/>
        </c:dLbls>
        <c:marker val="1"/>
        <c:smooth val="0"/>
        <c:axId val="356901400"/>
        <c:axId val="356904928"/>
      </c:lineChart>
      <c:dateAx>
        <c:axId val="356901400"/>
        <c:scaling>
          <c:orientation val="minMax"/>
        </c:scaling>
        <c:delete val="1"/>
        <c:axPos val="b"/>
        <c:numFmt formatCode="ge" sourceLinked="1"/>
        <c:majorTickMark val="none"/>
        <c:minorTickMark val="none"/>
        <c:tickLblPos val="none"/>
        <c:crossAx val="356904928"/>
        <c:crosses val="autoZero"/>
        <c:auto val="1"/>
        <c:lblOffset val="100"/>
        <c:baseTimeUnit val="years"/>
      </c:dateAx>
      <c:valAx>
        <c:axId val="3569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0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1989.46</c:v>
                </c:pt>
                <c:pt idx="1">
                  <c:v>1698.06</c:v>
                </c:pt>
                <c:pt idx="2">
                  <c:v>1661.24</c:v>
                </c:pt>
                <c:pt idx="3">
                  <c:v>1578.57</c:v>
                </c:pt>
                <c:pt idx="4">
                  <c:v>1524.58</c:v>
                </c:pt>
              </c:numCache>
            </c:numRef>
          </c:val>
          <c:extLst xmlns:c16r2="http://schemas.microsoft.com/office/drawing/2015/06/chart">
            <c:ext xmlns:c16="http://schemas.microsoft.com/office/drawing/2014/chart" uri="{C3380CC4-5D6E-409C-BE32-E72D297353CC}">
              <c16:uniqueId val="{00000000-301B-425F-940F-F561AFA6BE50}"/>
            </c:ext>
          </c:extLst>
        </c:ser>
        <c:dLbls>
          <c:showLegendKey val="0"/>
          <c:showVal val="0"/>
          <c:showCatName val="0"/>
          <c:showSerName val="0"/>
          <c:showPercent val="0"/>
          <c:showBubbleSize val="0"/>
        </c:dLbls>
        <c:gapWidth val="150"/>
        <c:axId val="356904144"/>
        <c:axId val="35690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683.89</c:v>
                </c:pt>
                <c:pt idx="1">
                  <c:v>664.11</c:v>
                </c:pt>
                <c:pt idx="2">
                  <c:v>710.4</c:v>
                </c:pt>
                <c:pt idx="3">
                  <c:v>674.86</c:v>
                </c:pt>
                <c:pt idx="4">
                  <c:v>670.71</c:v>
                </c:pt>
              </c:numCache>
            </c:numRef>
          </c:val>
          <c:smooth val="0"/>
          <c:extLst xmlns:c16r2="http://schemas.microsoft.com/office/drawing/2015/06/chart">
            <c:ext xmlns:c16="http://schemas.microsoft.com/office/drawing/2014/chart" uri="{C3380CC4-5D6E-409C-BE32-E72D297353CC}">
              <c16:uniqueId val="{00000001-301B-425F-940F-F561AFA6BE50}"/>
            </c:ext>
          </c:extLst>
        </c:ser>
        <c:dLbls>
          <c:showLegendKey val="0"/>
          <c:showVal val="0"/>
          <c:showCatName val="0"/>
          <c:showSerName val="0"/>
          <c:showPercent val="0"/>
          <c:showBubbleSize val="0"/>
        </c:dLbls>
        <c:marker val="1"/>
        <c:smooth val="0"/>
        <c:axId val="356904144"/>
        <c:axId val="356904536"/>
      </c:lineChart>
      <c:dateAx>
        <c:axId val="356904144"/>
        <c:scaling>
          <c:orientation val="minMax"/>
        </c:scaling>
        <c:delete val="1"/>
        <c:axPos val="b"/>
        <c:numFmt formatCode="ge" sourceLinked="1"/>
        <c:majorTickMark val="none"/>
        <c:minorTickMark val="none"/>
        <c:tickLblPos val="none"/>
        <c:crossAx val="356904536"/>
        <c:crosses val="autoZero"/>
        <c:auto val="1"/>
        <c:lblOffset val="100"/>
        <c:baseTimeUnit val="years"/>
      </c:dateAx>
      <c:valAx>
        <c:axId val="35690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0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83.75</c:v>
                </c:pt>
                <c:pt idx="1">
                  <c:v>93.84</c:v>
                </c:pt>
                <c:pt idx="2">
                  <c:v>97.45</c:v>
                </c:pt>
                <c:pt idx="3">
                  <c:v>99.51</c:v>
                </c:pt>
                <c:pt idx="4">
                  <c:v>100.39</c:v>
                </c:pt>
              </c:numCache>
            </c:numRef>
          </c:val>
          <c:extLst xmlns:c16r2="http://schemas.microsoft.com/office/drawing/2015/06/chart">
            <c:ext xmlns:c16="http://schemas.microsoft.com/office/drawing/2014/chart" uri="{C3380CC4-5D6E-409C-BE32-E72D297353CC}">
              <c16:uniqueId val="{00000000-D7FB-40D8-BE30-6693A1A801A8}"/>
            </c:ext>
          </c:extLst>
        </c:ser>
        <c:dLbls>
          <c:showLegendKey val="0"/>
          <c:showVal val="0"/>
          <c:showCatName val="0"/>
          <c:showSerName val="0"/>
          <c:showPercent val="0"/>
          <c:showBubbleSize val="0"/>
        </c:dLbls>
        <c:gapWidth val="150"/>
        <c:axId val="356906104"/>
        <c:axId val="35690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95.34</c:v>
                </c:pt>
                <c:pt idx="1">
                  <c:v>100.01</c:v>
                </c:pt>
                <c:pt idx="2">
                  <c:v>97.39</c:v>
                </c:pt>
                <c:pt idx="3">
                  <c:v>97.78</c:v>
                </c:pt>
                <c:pt idx="4">
                  <c:v>96.07</c:v>
                </c:pt>
              </c:numCache>
            </c:numRef>
          </c:val>
          <c:smooth val="0"/>
          <c:extLst xmlns:c16r2="http://schemas.microsoft.com/office/drawing/2015/06/chart">
            <c:ext xmlns:c16="http://schemas.microsoft.com/office/drawing/2014/chart" uri="{C3380CC4-5D6E-409C-BE32-E72D297353CC}">
              <c16:uniqueId val="{00000001-D7FB-40D8-BE30-6693A1A801A8}"/>
            </c:ext>
          </c:extLst>
        </c:ser>
        <c:dLbls>
          <c:showLegendKey val="0"/>
          <c:showVal val="0"/>
          <c:showCatName val="0"/>
          <c:showSerName val="0"/>
          <c:showPercent val="0"/>
          <c:showBubbleSize val="0"/>
        </c:dLbls>
        <c:marker val="1"/>
        <c:smooth val="0"/>
        <c:axId val="356906104"/>
        <c:axId val="356906496"/>
      </c:lineChart>
      <c:dateAx>
        <c:axId val="356906104"/>
        <c:scaling>
          <c:orientation val="minMax"/>
        </c:scaling>
        <c:delete val="1"/>
        <c:axPos val="b"/>
        <c:numFmt formatCode="ge" sourceLinked="1"/>
        <c:majorTickMark val="none"/>
        <c:minorTickMark val="none"/>
        <c:tickLblPos val="none"/>
        <c:crossAx val="356906496"/>
        <c:crosses val="autoZero"/>
        <c:auto val="1"/>
        <c:lblOffset val="100"/>
        <c:baseTimeUnit val="years"/>
      </c:dateAx>
      <c:valAx>
        <c:axId val="3569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0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173.06</c:v>
                </c:pt>
                <c:pt idx="1">
                  <c:v>181.15</c:v>
                </c:pt>
                <c:pt idx="2">
                  <c:v>174.05</c:v>
                </c:pt>
                <c:pt idx="3">
                  <c:v>171.13</c:v>
                </c:pt>
                <c:pt idx="4">
                  <c:v>169.78</c:v>
                </c:pt>
              </c:numCache>
            </c:numRef>
          </c:val>
          <c:extLst xmlns:c16r2="http://schemas.microsoft.com/office/drawing/2015/06/chart">
            <c:ext xmlns:c16="http://schemas.microsoft.com/office/drawing/2014/chart" uri="{C3380CC4-5D6E-409C-BE32-E72D297353CC}">
              <c16:uniqueId val="{00000000-9DE6-458F-B87B-0AA5C5A13A07}"/>
            </c:ext>
          </c:extLst>
        </c:ser>
        <c:dLbls>
          <c:showLegendKey val="0"/>
          <c:showVal val="0"/>
          <c:showCatName val="0"/>
          <c:showSerName val="0"/>
          <c:showPercent val="0"/>
          <c:showBubbleSize val="0"/>
        </c:dLbls>
        <c:gapWidth val="150"/>
        <c:axId val="356907280"/>
        <c:axId val="3569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111.25</c:v>
                </c:pt>
                <c:pt idx="1">
                  <c:v>109.45</c:v>
                </c:pt>
                <c:pt idx="2">
                  <c:v>114.85</c:v>
                </c:pt>
                <c:pt idx="3">
                  <c:v>114.82</c:v>
                </c:pt>
                <c:pt idx="4">
                  <c:v>122.01</c:v>
                </c:pt>
              </c:numCache>
            </c:numRef>
          </c:val>
          <c:smooth val="0"/>
          <c:extLst xmlns:c16r2="http://schemas.microsoft.com/office/drawing/2015/06/chart">
            <c:ext xmlns:c16="http://schemas.microsoft.com/office/drawing/2014/chart" uri="{C3380CC4-5D6E-409C-BE32-E72D297353CC}">
              <c16:uniqueId val="{00000001-9DE6-458F-B87B-0AA5C5A13A07}"/>
            </c:ext>
          </c:extLst>
        </c:ser>
        <c:dLbls>
          <c:showLegendKey val="0"/>
          <c:showVal val="0"/>
          <c:showCatName val="0"/>
          <c:showSerName val="0"/>
          <c:showPercent val="0"/>
          <c:showBubbleSize val="0"/>
        </c:dLbls>
        <c:marker val="1"/>
        <c:smooth val="0"/>
        <c:axId val="356907280"/>
        <c:axId val="356908064"/>
      </c:lineChart>
      <c:dateAx>
        <c:axId val="356907280"/>
        <c:scaling>
          <c:orientation val="minMax"/>
        </c:scaling>
        <c:delete val="1"/>
        <c:axPos val="b"/>
        <c:numFmt formatCode="ge" sourceLinked="1"/>
        <c:majorTickMark val="none"/>
        <c:minorTickMark val="none"/>
        <c:tickLblPos val="none"/>
        <c:crossAx val="356908064"/>
        <c:crosses val="autoZero"/>
        <c:auto val="1"/>
        <c:lblOffset val="100"/>
        <c:baseTimeUnit val="years"/>
      </c:dateAx>
      <c:valAx>
        <c:axId val="3569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0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大阪府　柏原市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Ba</v>
      </c>
      <c r="X8" s="48"/>
      <c r="Y8" s="48"/>
      <c r="Z8" s="48"/>
      <c r="AA8" s="48"/>
      <c r="AB8" s="48"/>
      <c r="AC8" s="48"/>
      <c r="AD8" s="49" t="str">
        <f>データ!$M$6</f>
        <v>非設置</v>
      </c>
      <c r="AE8" s="49"/>
      <c r="AF8" s="49"/>
      <c r="AG8" s="49"/>
      <c r="AH8" s="49"/>
      <c r="AI8" s="49"/>
      <c r="AJ8" s="49"/>
      <c r="AK8" s="3"/>
      <c r="AL8" s="50">
        <f>データ!S6</f>
        <v>69529</v>
      </c>
      <c r="AM8" s="50"/>
      <c r="AN8" s="50"/>
      <c r="AO8" s="50"/>
      <c r="AP8" s="50"/>
      <c r="AQ8" s="50"/>
      <c r="AR8" s="50"/>
      <c r="AS8" s="50"/>
      <c r="AT8" s="45">
        <f>データ!T6</f>
        <v>25.33</v>
      </c>
      <c r="AU8" s="45"/>
      <c r="AV8" s="45"/>
      <c r="AW8" s="45"/>
      <c r="AX8" s="45"/>
      <c r="AY8" s="45"/>
      <c r="AZ8" s="45"/>
      <c r="BA8" s="45"/>
      <c r="BB8" s="45">
        <f>データ!U6</f>
        <v>2744.93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50.37</v>
      </c>
      <c r="J10" s="45"/>
      <c r="K10" s="45"/>
      <c r="L10" s="45"/>
      <c r="M10" s="45"/>
      <c r="N10" s="45"/>
      <c r="O10" s="45"/>
      <c r="P10" s="45">
        <f>データ!P6</f>
        <v>86.5</v>
      </c>
      <c r="Q10" s="45"/>
      <c r="R10" s="45"/>
      <c r="S10" s="45"/>
      <c r="T10" s="45"/>
      <c r="U10" s="45"/>
      <c r="V10" s="45"/>
      <c r="W10" s="45">
        <f>データ!Q6</f>
        <v>70.52</v>
      </c>
      <c r="X10" s="45"/>
      <c r="Y10" s="45"/>
      <c r="Z10" s="45"/>
      <c r="AA10" s="45"/>
      <c r="AB10" s="45"/>
      <c r="AC10" s="45"/>
      <c r="AD10" s="50">
        <f>データ!R6</f>
        <v>2754</v>
      </c>
      <c r="AE10" s="50"/>
      <c r="AF10" s="50"/>
      <c r="AG10" s="50"/>
      <c r="AH10" s="50"/>
      <c r="AI10" s="50"/>
      <c r="AJ10" s="50"/>
      <c r="AK10" s="2"/>
      <c r="AL10" s="50">
        <f>データ!V6</f>
        <v>59757</v>
      </c>
      <c r="AM10" s="50"/>
      <c r="AN10" s="50"/>
      <c r="AO10" s="50"/>
      <c r="AP10" s="50"/>
      <c r="AQ10" s="50"/>
      <c r="AR10" s="50"/>
      <c r="AS10" s="50"/>
      <c r="AT10" s="45">
        <f>データ!W6</f>
        <v>5.87</v>
      </c>
      <c r="AU10" s="45"/>
      <c r="AV10" s="45"/>
      <c r="AW10" s="45"/>
      <c r="AX10" s="45"/>
      <c r="AY10" s="45"/>
      <c r="AZ10" s="45"/>
      <c r="BA10" s="45"/>
      <c r="BB10" s="45">
        <f>データ!X6</f>
        <v>10180.07</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108</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109</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107</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iFkU16cJ0nnHKoBdrkfm1e3sXcSIOPSN6eajzUM47wwDUJEWBcdllWpdhlMa5/aWUjy3E6XLTWY9QpKKAWGuGA==" saltValue="bR77ahqhpX6HzajnLrvU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28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c r="A4" s="28" t="s">
        <v>54</v>
      </c>
      <c r="B4" s="30"/>
      <c r="C4" s="30"/>
      <c r="D4" s="30"/>
      <c r="E4" s="30"/>
      <c r="F4" s="30"/>
      <c r="G4" s="30"/>
      <c r="H4" s="73"/>
      <c r="I4" s="74"/>
      <c r="J4" s="74"/>
      <c r="K4" s="74"/>
      <c r="L4" s="74"/>
      <c r="M4" s="74"/>
      <c r="N4" s="74"/>
      <c r="O4" s="74"/>
      <c r="P4" s="74"/>
      <c r="Q4" s="74"/>
      <c r="R4" s="74"/>
      <c r="S4" s="74"/>
      <c r="T4" s="74"/>
      <c r="U4" s="74"/>
      <c r="V4" s="74"/>
      <c r="W4" s="74"/>
      <c r="X4" s="75"/>
      <c r="Y4" s="69" t="s">
        <v>55</v>
      </c>
      <c r="Z4" s="69"/>
      <c r="AA4" s="69"/>
      <c r="AB4" s="69"/>
      <c r="AC4" s="69"/>
      <c r="AD4" s="69"/>
      <c r="AE4" s="69"/>
      <c r="AF4" s="69"/>
      <c r="AG4" s="69"/>
      <c r="AH4" s="69"/>
      <c r="AI4" s="69"/>
      <c r="AJ4" s="69" t="s">
        <v>56</v>
      </c>
      <c r="AK4" s="69"/>
      <c r="AL4" s="69"/>
      <c r="AM4" s="69"/>
      <c r="AN4" s="69"/>
      <c r="AO4" s="69"/>
      <c r="AP4" s="69"/>
      <c r="AQ4" s="69"/>
      <c r="AR4" s="69"/>
      <c r="AS4" s="69"/>
      <c r="AT4" s="69"/>
      <c r="AU4" s="69" t="s">
        <v>57</v>
      </c>
      <c r="AV4" s="69"/>
      <c r="AW4" s="69"/>
      <c r="AX4" s="69"/>
      <c r="AY4" s="69"/>
      <c r="AZ4" s="69"/>
      <c r="BA4" s="69"/>
      <c r="BB4" s="69"/>
      <c r="BC4" s="69"/>
      <c r="BD4" s="69"/>
      <c r="BE4" s="69"/>
      <c r="BF4" s="69" t="s">
        <v>58</v>
      </c>
      <c r="BG4" s="69"/>
      <c r="BH4" s="69"/>
      <c r="BI4" s="69"/>
      <c r="BJ4" s="69"/>
      <c r="BK4" s="69"/>
      <c r="BL4" s="69"/>
      <c r="BM4" s="69"/>
      <c r="BN4" s="69"/>
      <c r="BO4" s="69"/>
      <c r="BP4" s="69"/>
      <c r="BQ4" s="69" t="s">
        <v>59</v>
      </c>
      <c r="BR4" s="69"/>
      <c r="BS4" s="69"/>
      <c r="BT4" s="69"/>
      <c r="BU4" s="69"/>
      <c r="BV4" s="69"/>
      <c r="BW4" s="69"/>
      <c r="BX4" s="69"/>
      <c r="BY4" s="69"/>
      <c r="BZ4" s="69"/>
      <c r="CA4" s="69"/>
      <c r="CB4" s="69" t="s">
        <v>60</v>
      </c>
      <c r="CC4" s="69"/>
      <c r="CD4" s="69"/>
      <c r="CE4" s="69"/>
      <c r="CF4" s="69"/>
      <c r="CG4" s="69"/>
      <c r="CH4" s="69"/>
      <c r="CI4" s="69"/>
      <c r="CJ4" s="69"/>
      <c r="CK4" s="69"/>
      <c r="CL4" s="69"/>
      <c r="CM4" s="69" t="s">
        <v>61</v>
      </c>
      <c r="CN4" s="69"/>
      <c r="CO4" s="69"/>
      <c r="CP4" s="69"/>
      <c r="CQ4" s="69"/>
      <c r="CR4" s="69"/>
      <c r="CS4" s="69"/>
      <c r="CT4" s="69"/>
      <c r="CU4" s="69"/>
      <c r="CV4" s="69"/>
      <c r="CW4" s="69"/>
      <c r="CX4" s="69" t="s">
        <v>62</v>
      </c>
      <c r="CY4" s="69"/>
      <c r="CZ4" s="69"/>
      <c r="DA4" s="69"/>
      <c r="DB4" s="69"/>
      <c r="DC4" s="69"/>
      <c r="DD4" s="69"/>
      <c r="DE4" s="69"/>
      <c r="DF4" s="69"/>
      <c r="DG4" s="69"/>
      <c r="DH4" s="69"/>
      <c r="DI4" s="69" t="s">
        <v>63</v>
      </c>
      <c r="DJ4" s="69"/>
      <c r="DK4" s="69"/>
      <c r="DL4" s="69"/>
      <c r="DM4" s="69"/>
      <c r="DN4" s="69"/>
      <c r="DO4" s="69"/>
      <c r="DP4" s="69"/>
      <c r="DQ4" s="69"/>
      <c r="DR4" s="69"/>
      <c r="DS4" s="69"/>
      <c r="DT4" s="69" t="s">
        <v>64</v>
      </c>
      <c r="DU4" s="69"/>
      <c r="DV4" s="69"/>
      <c r="DW4" s="69"/>
      <c r="DX4" s="69"/>
      <c r="DY4" s="69"/>
      <c r="DZ4" s="69"/>
      <c r="EA4" s="69"/>
      <c r="EB4" s="69"/>
      <c r="EC4" s="69"/>
      <c r="ED4" s="69"/>
      <c r="EE4" s="69" t="s">
        <v>65</v>
      </c>
      <c r="EF4" s="69"/>
      <c r="EG4" s="69"/>
      <c r="EH4" s="69"/>
      <c r="EI4" s="69"/>
      <c r="EJ4" s="69"/>
      <c r="EK4" s="69"/>
      <c r="EL4" s="69"/>
      <c r="EM4" s="69"/>
      <c r="EN4" s="69"/>
      <c r="EO4" s="69"/>
    </row>
    <row r="5" spans="1:148">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c r="A6" s="28" t="s">
        <v>94</v>
      </c>
      <c r="B6" s="33">
        <f>B7</f>
        <v>2018</v>
      </c>
      <c r="C6" s="33">
        <f t="shared" ref="C6:X6" si="3">C7</f>
        <v>272213</v>
      </c>
      <c r="D6" s="33">
        <f t="shared" si="3"/>
        <v>46</v>
      </c>
      <c r="E6" s="33">
        <f t="shared" si="3"/>
        <v>17</v>
      </c>
      <c r="F6" s="33">
        <f t="shared" si="3"/>
        <v>1</v>
      </c>
      <c r="G6" s="33">
        <f t="shared" si="3"/>
        <v>0</v>
      </c>
      <c r="H6" s="33" t="str">
        <f t="shared" si="3"/>
        <v>大阪府　柏原市</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50.37</v>
      </c>
      <c r="P6" s="34">
        <f t="shared" si="3"/>
        <v>86.5</v>
      </c>
      <c r="Q6" s="34">
        <f t="shared" si="3"/>
        <v>70.52</v>
      </c>
      <c r="R6" s="34">
        <f t="shared" si="3"/>
        <v>2754</v>
      </c>
      <c r="S6" s="34">
        <f t="shared" si="3"/>
        <v>69529</v>
      </c>
      <c r="T6" s="34">
        <f t="shared" si="3"/>
        <v>25.33</v>
      </c>
      <c r="U6" s="34">
        <f t="shared" si="3"/>
        <v>2744.93</v>
      </c>
      <c r="V6" s="34">
        <f t="shared" si="3"/>
        <v>59757</v>
      </c>
      <c r="W6" s="34">
        <f t="shared" si="3"/>
        <v>5.87</v>
      </c>
      <c r="X6" s="34">
        <f t="shared" si="3"/>
        <v>10180.07</v>
      </c>
      <c r="Y6" s="35">
        <f>IF(Y7="",NA(),Y7)</f>
        <v>96.6</v>
      </c>
      <c r="Z6" s="35">
        <f t="shared" ref="Z6:AH6" si="4">IF(Z7="",NA(),Z7)</f>
        <v>100.94</v>
      </c>
      <c r="AA6" s="35">
        <f t="shared" si="4"/>
        <v>103.83</v>
      </c>
      <c r="AB6" s="35">
        <f t="shared" si="4"/>
        <v>104.25</v>
      </c>
      <c r="AC6" s="35">
        <f t="shared" si="4"/>
        <v>104.5</v>
      </c>
      <c r="AD6" s="35">
        <f t="shared" si="4"/>
        <v>102.73</v>
      </c>
      <c r="AE6" s="35">
        <f t="shared" si="4"/>
        <v>103.61</v>
      </c>
      <c r="AF6" s="35">
        <f t="shared" si="4"/>
        <v>105.43</v>
      </c>
      <c r="AG6" s="35">
        <f t="shared" si="4"/>
        <v>106.56</v>
      </c>
      <c r="AH6" s="35">
        <f t="shared" si="4"/>
        <v>109</v>
      </c>
      <c r="AI6" s="34" t="str">
        <f>IF(AI7="","",IF(AI7="-","【-】","【"&amp;SUBSTITUTE(TEXT(AI7,"#,##0.00"),"-","△")&amp;"】"))</f>
        <v>【108.69】</v>
      </c>
      <c r="AJ6" s="35">
        <f>IF(AJ7="",NA(),AJ7)</f>
        <v>6.06</v>
      </c>
      <c r="AK6" s="35">
        <f t="shared" ref="AK6:AS6" si="5">IF(AK7="",NA(),AK7)</f>
        <v>4.24</v>
      </c>
      <c r="AL6" s="34">
        <f t="shared" si="5"/>
        <v>0</v>
      </c>
      <c r="AM6" s="34">
        <f t="shared" si="5"/>
        <v>0</v>
      </c>
      <c r="AN6" s="34">
        <f t="shared" si="5"/>
        <v>0</v>
      </c>
      <c r="AO6" s="35">
        <f t="shared" si="5"/>
        <v>14.73</v>
      </c>
      <c r="AP6" s="35">
        <f t="shared" si="5"/>
        <v>13.93</v>
      </c>
      <c r="AQ6" s="35">
        <f t="shared" si="5"/>
        <v>27.29</v>
      </c>
      <c r="AR6" s="35">
        <f t="shared" si="5"/>
        <v>8.31</v>
      </c>
      <c r="AS6" s="34">
        <f t="shared" si="5"/>
        <v>0</v>
      </c>
      <c r="AT6" s="34" t="str">
        <f>IF(AT7="","",IF(AT7="-","【-】","【"&amp;SUBSTITUTE(TEXT(AT7,"#,##0.00"),"-","△")&amp;"】"))</f>
        <v>【3.28】</v>
      </c>
      <c r="AU6" s="35">
        <f>IF(AU7="",NA(),AU7)</f>
        <v>16.14</v>
      </c>
      <c r="AV6" s="35">
        <f t="shared" ref="AV6:BD6" si="6">IF(AV7="",NA(),AV7)</f>
        <v>21.51</v>
      </c>
      <c r="AW6" s="35">
        <f t="shared" si="6"/>
        <v>14.32</v>
      </c>
      <c r="AX6" s="35">
        <f t="shared" si="6"/>
        <v>34.68</v>
      </c>
      <c r="AY6" s="35">
        <f t="shared" si="6"/>
        <v>42.34</v>
      </c>
      <c r="AZ6" s="35">
        <f t="shared" si="6"/>
        <v>50.32</v>
      </c>
      <c r="BA6" s="35">
        <f t="shared" si="6"/>
        <v>63.14</v>
      </c>
      <c r="BB6" s="35">
        <f t="shared" si="6"/>
        <v>77.83</v>
      </c>
      <c r="BC6" s="35">
        <f t="shared" si="6"/>
        <v>86.93</v>
      </c>
      <c r="BD6" s="35">
        <f t="shared" si="6"/>
        <v>70.66</v>
      </c>
      <c r="BE6" s="34" t="str">
        <f>IF(BE7="","",IF(BE7="-","【-】","【"&amp;SUBSTITUTE(TEXT(BE7,"#,##0.00"),"-","△")&amp;"】"))</f>
        <v>【69.49】</v>
      </c>
      <c r="BF6" s="35">
        <f>IF(BF7="",NA(),BF7)</f>
        <v>1989.46</v>
      </c>
      <c r="BG6" s="35">
        <f t="shared" ref="BG6:BO6" si="7">IF(BG7="",NA(),BG7)</f>
        <v>1698.06</v>
      </c>
      <c r="BH6" s="35">
        <f t="shared" si="7"/>
        <v>1661.24</v>
      </c>
      <c r="BI6" s="35">
        <f t="shared" si="7"/>
        <v>1578.57</v>
      </c>
      <c r="BJ6" s="35">
        <f t="shared" si="7"/>
        <v>1524.58</v>
      </c>
      <c r="BK6" s="35">
        <f t="shared" si="7"/>
        <v>683.89</v>
      </c>
      <c r="BL6" s="35">
        <f t="shared" si="7"/>
        <v>664.11</v>
      </c>
      <c r="BM6" s="35">
        <f t="shared" si="7"/>
        <v>710.4</v>
      </c>
      <c r="BN6" s="35">
        <f t="shared" si="7"/>
        <v>674.86</v>
      </c>
      <c r="BO6" s="35">
        <f t="shared" si="7"/>
        <v>670.71</v>
      </c>
      <c r="BP6" s="34" t="str">
        <f>IF(BP7="","",IF(BP7="-","【-】","【"&amp;SUBSTITUTE(TEXT(BP7,"#,##0.00"),"-","△")&amp;"】"))</f>
        <v>【682.78】</v>
      </c>
      <c r="BQ6" s="35">
        <f>IF(BQ7="",NA(),BQ7)</f>
        <v>83.75</v>
      </c>
      <c r="BR6" s="35">
        <f t="shared" ref="BR6:BZ6" si="8">IF(BR7="",NA(),BR7)</f>
        <v>93.84</v>
      </c>
      <c r="BS6" s="35">
        <f t="shared" si="8"/>
        <v>97.45</v>
      </c>
      <c r="BT6" s="35">
        <f t="shared" si="8"/>
        <v>99.51</v>
      </c>
      <c r="BU6" s="35">
        <f t="shared" si="8"/>
        <v>100.39</v>
      </c>
      <c r="BV6" s="35">
        <f t="shared" si="8"/>
        <v>95.34</v>
      </c>
      <c r="BW6" s="35">
        <f t="shared" si="8"/>
        <v>100.01</v>
      </c>
      <c r="BX6" s="35">
        <f t="shared" si="8"/>
        <v>97.39</v>
      </c>
      <c r="BY6" s="35">
        <f t="shared" si="8"/>
        <v>97.78</v>
      </c>
      <c r="BZ6" s="35">
        <f t="shared" si="8"/>
        <v>96.07</v>
      </c>
      <c r="CA6" s="34" t="str">
        <f>IF(CA7="","",IF(CA7="-","【-】","【"&amp;SUBSTITUTE(TEXT(CA7,"#,##0.00"),"-","△")&amp;"】"))</f>
        <v>【100.91】</v>
      </c>
      <c r="CB6" s="35">
        <f>IF(CB7="",NA(),CB7)</f>
        <v>173.06</v>
      </c>
      <c r="CC6" s="35">
        <f t="shared" ref="CC6:CK6" si="9">IF(CC7="",NA(),CC7)</f>
        <v>181.15</v>
      </c>
      <c r="CD6" s="35">
        <f t="shared" si="9"/>
        <v>174.05</v>
      </c>
      <c r="CE6" s="35">
        <f t="shared" si="9"/>
        <v>171.13</v>
      </c>
      <c r="CF6" s="35">
        <f t="shared" si="9"/>
        <v>169.78</v>
      </c>
      <c r="CG6" s="35">
        <f t="shared" si="9"/>
        <v>111.25</v>
      </c>
      <c r="CH6" s="35">
        <f t="shared" si="9"/>
        <v>109.45</v>
      </c>
      <c r="CI6" s="35">
        <f t="shared" si="9"/>
        <v>114.85</v>
      </c>
      <c r="CJ6" s="35">
        <f t="shared" si="9"/>
        <v>114.82</v>
      </c>
      <c r="CK6" s="35">
        <f t="shared" si="9"/>
        <v>122.01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89.76</v>
      </c>
      <c r="CY6" s="35">
        <f t="shared" ref="CY6:DG6" si="11">IF(CY7="",NA(),CY7)</f>
        <v>90.31</v>
      </c>
      <c r="CZ6" s="35">
        <f t="shared" si="11"/>
        <v>90.59</v>
      </c>
      <c r="DA6" s="35">
        <f t="shared" si="11"/>
        <v>90.93</v>
      </c>
      <c r="DB6" s="35">
        <f t="shared" si="11"/>
        <v>91.56</v>
      </c>
      <c r="DC6" s="35">
        <f t="shared" si="11"/>
        <v>97.31</v>
      </c>
      <c r="DD6" s="35">
        <f t="shared" si="11"/>
        <v>97.41</v>
      </c>
      <c r="DE6" s="35">
        <f t="shared" si="11"/>
        <v>96.99</v>
      </c>
      <c r="DF6" s="35">
        <f t="shared" si="11"/>
        <v>97.08</v>
      </c>
      <c r="DG6" s="35">
        <f t="shared" si="11"/>
        <v>96.71</v>
      </c>
      <c r="DH6" s="34" t="str">
        <f>IF(DH7="","",IF(DH7="-","【-】","【"&amp;SUBSTITUTE(TEXT(DH7,"#,##0.00"),"-","△")&amp;"】"))</f>
        <v>【95.20】</v>
      </c>
      <c r="DI6" s="35">
        <f>IF(DI7="",NA(),DI7)</f>
        <v>3.05</v>
      </c>
      <c r="DJ6" s="35">
        <f t="shared" ref="DJ6:DR6" si="12">IF(DJ7="",NA(),DJ7)</f>
        <v>6.05</v>
      </c>
      <c r="DK6" s="35">
        <f t="shared" si="12"/>
        <v>8.82</v>
      </c>
      <c r="DL6" s="35">
        <f t="shared" si="12"/>
        <v>11.6</v>
      </c>
      <c r="DM6" s="35">
        <f t="shared" si="12"/>
        <v>14.32</v>
      </c>
      <c r="DN6" s="35">
        <f t="shared" si="12"/>
        <v>14.15</v>
      </c>
      <c r="DO6" s="35">
        <f t="shared" si="12"/>
        <v>17.82</v>
      </c>
      <c r="DP6" s="35">
        <f t="shared" si="12"/>
        <v>19.579999999999998</v>
      </c>
      <c r="DQ6" s="35">
        <f t="shared" si="12"/>
        <v>22.24</v>
      </c>
      <c r="DR6" s="35">
        <f t="shared" si="12"/>
        <v>15.87</v>
      </c>
      <c r="DS6" s="34" t="str">
        <f>IF(DS7="","",IF(DS7="-","【-】","【"&amp;SUBSTITUTE(TEXT(DS7,"#,##0.00"),"-","△")&amp;"】"))</f>
        <v>【38.60】</v>
      </c>
      <c r="DT6" s="34">
        <f>IF(DT7="",NA(),DT7)</f>
        <v>0</v>
      </c>
      <c r="DU6" s="34">
        <f t="shared" ref="DU6:EC6" si="13">IF(DU7="",NA(),DU7)</f>
        <v>0</v>
      </c>
      <c r="DV6" s="34">
        <f t="shared" si="13"/>
        <v>0</v>
      </c>
      <c r="DW6" s="34">
        <f t="shared" si="13"/>
        <v>0</v>
      </c>
      <c r="DX6" s="34">
        <f t="shared" si="13"/>
        <v>0</v>
      </c>
      <c r="DY6" s="35">
        <f t="shared" si="13"/>
        <v>3</v>
      </c>
      <c r="DZ6" s="34">
        <f t="shared" si="13"/>
        <v>0</v>
      </c>
      <c r="EA6" s="35">
        <f t="shared" si="13"/>
        <v>3.27</v>
      </c>
      <c r="EB6" s="35">
        <f t="shared" si="13"/>
        <v>0.28999999999999998</v>
      </c>
      <c r="EC6" s="35">
        <f t="shared" si="13"/>
        <v>0.53</v>
      </c>
      <c r="ED6" s="34" t="str">
        <f>IF(ED7="","",IF(ED7="-","【-】","【"&amp;SUBSTITUTE(TEXT(ED7,"#,##0.00"),"-","△")&amp;"】"))</f>
        <v>【5.64】</v>
      </c>
      <c r="EE6" s="34">
        <f>IF(EE7="",NA(),EE7)</f>
        <v>0</v>
      </c>
      <c r="EF6" s="34">
        <f t="shared" ref="EF6:EN6" si="14">IF(EF7="",NA(),EF7)</f>
        <v>0</v>
      </c>
      <c r="EG6" s="34">
        <f t="shared" si="14"/>
        <v>0</v>
      </c>
      <c r="EH6" s="34">
        <f t="shared" si="14"/>
        <v>0</v>
      </c>
      <c r="EI6" s="34">
        <f t="shared" si="14"/>
        <v>0</v>
      </c>
      <c r="EJ6" s="35">
        <f t="shared" si="14"/>
        <v>0.01</v>
      </c>
      <c r="EK6" s="35">
        <f t="shared" si="14"/>
        <v>0.02</v>
      </c>
      <c r="EL6" s="35">
        <f t="shared" si="14"/>
        <v>0.04</v>
      </c>
      <c r="EM6" s="35">
        <f t="shared" si="14"/>
        <v>0.15</v>
      </c>
      <c r="EN6" s="35">
        <f t="shared" si="14"/>
        <v>0.02</v>
      </c>
      <c r="EO6" s="34" t="str">
        <f>IF(EO7="","",IF(EO7="-","【-】","【"&amp;SUBSTITUTE(TEXT(EO7,"#,##0.00"),"-","△")&amp;"】"))</f>
        <v>【0.23】</v>
      </c>
    </row>
    <row r="7" spans="1:148" s="36" customFormat="1">
      <c r="A7" s="28"/>
      <c r="B7" s="37">
        <v>2018</v>
      </c>
      <c r="C7" s="37">
        <v>272213</v>
      </c>
      <c r="D7" s="37">
        <v>46</v>
      </c>
      <c r="E7" s="37">
        <v>17</v>
      </c>
      <c r="F7" s="37">
        <v>1</v>
      </c>
      <c r="G7" s="37">
        <v>0</v>
      </c>
      <c r="H7" s="37" t="s">
        <v>95</v>
      </c>
      <c r="I7" s="37" t="s">
        <v>96</v>
      </c>
      <c r="J7" s="37" t="s">
        <v>97</v>
      </c>
      <c r="K7" s="37" t="s">
        <v>98</v>
      </c>
      <c r="L7" s="37" t="s">
        <v>99</v>
      </c>
      <c r="M7" s="37" t="s">
        <v>100</v>
      </c>
      <c r="N7" s="38" t="s">
        <v>101</v>
      </c>
      <c r="O7" s="38">
        <v>50.37</v>
      </c>
      <c r="P7" s="38">
        <v>86.5</v>
      </c>
      <c r="Q7" s="38">
        <v>70.52</v>
      </c>
      <c r="R7" s="38">
        <v>2754</v>
      </c>
      <c r="S7" s="38">
        <v>69529</v>
      </c>
      <c r="T7" s="38">
        <v>25.33</v>
      </c>
      <c r="U7" s="38">
        <v>2744.93</v>
      </c>
      <c r="V7" s="38">
        <v>59757</v>
      </c>
      <c r="W7" s="38">
        <v>5.87</v>
      </c>
      <c r="X7" s="38">
        <v>10180.07</v>
      </c>
      <c r="Y7" s="38">
        <v>96.6</v>
      </c>
      <c r="Z7" s="38">
        <v>100.94</v>
      </c>
      <c r="AA7" s="38">
        <v>103.83</v>
      </c>
      <c r="AB7" s="38">
        <v>104.25</v>
      </c>
      <c r="AC7" s="38">
        <v>104.5</v>
      </c>
      <c r="AD7" s="38">
        <v>102.73</v>
      </c>
      <c r="AE7" s="38">
        <v>103.61</v>
      </c>
      <c r="AF7" s="38">
        <v>105.43</v>
      </c>
      <c r="AG7" s="38">
        <v>106.56</v>
      </c>
      <c r="AH7" s="38">
        <v>109</v>
      </c>
      <c r="AI7" s="38">
        <v>108.69</v>
      </c>
      <c r="AJ7" s="38">
        <v>6.06</v>
      </c>
      <c r="AK7" s="38">
        <v>4.24</v>
      </c>
      <c r="AL7" s="38">
        <v>0</v>
      </c>
      <c r="AM7" s="38">
        <v>0</v>
      </c>
      <c r="AN7" s="38">
        <v>0</v>
      </c>
      <c r="AO7" s="38">
        <v>14.73</v>
      </c>
      <c r="AP7" s="38">
        <v>13.93</v>
      </c>
      <c r="AQ7" s="38">
        <v>27.29</v>
      </c>
      <c r="AR7" s="38">
        <v>8.31</v>
      </c>
      <c r="AS7" s="38">
        <v>0</v>
      </c>
      <c r="AT7" s="38">
        <v>3.28</v>
      </c>
      <c r="AU7" s="38">
        <v>16.14</v>
      </c>
      <c r="AV7" s="38">
        <v>21.51</v>
      </c>
      <c r="AW7" s="38">
        <v>14.32</v>
      </c>
      <c r="AX7" s="38">
        <v>34.68</v>
      </c>
      <c r="AY7" s="38">
        <v>42.34</v>
      </c>
      <c r="AZ7" s="38">
        <v>50.32</v>
      </c>
      <c r="BA7" s="38">
        <v>63.14</v>
      </c>
      <c r="BB7" s="38">
        <v>77.83</v>
      </c>
      <c r="BC7" s="38">
        <v>86.93</v>
      </c>
      <c r="BD7" s="38">
        <v>70.66</v>
      </c>
      <c r="BE7" s="38">
        <v>69.489999999999995</v>
      </c>
      <c r="BF7" s="38">
        <v>1989.46</v>
      </c>
      <c r="BG7" s="38">
        <v>1698.06</v>
      </c>
      <c r="BH7" s="38">
        <v>1661.24</v>
      </c>
      <c r="BI7" s="38">
        <v>1578.57</v>
      </c>
      <c r="BJ7" s="38">
        <v>1524.58</v>
      </c>
      <c r="BK7" s="38">
        <v>683.89</v>
      </c>
      <c r="BL7" s="38">
        <v>664.11</v>
      </c>
      <c r="BM7" s="38">
        <v>710.4</v>
      </c>
      <c r="BN7" s="38">
        <v>674.86</v>
      </c>
      <c r="BO7" s="38">
        <v>670.71</v>
      </c>
      <c r="BP7" s="38">
        <v>682.78</v>
      </c>
      <c r="BQ7" s="38">
        <v>83.75</v>
      </c>
      <c r="BR7" s="38">
        <v>93.84</v>
      </c>
      <c r="BS7" s="38">
        <v>97.45</v>
      </c>
      <c r="BT7" s="38">
        <v>99.51</v>
      </c>
      <c r="BU7" s="38">
        <v>100.39</v>
      </c>
      <c r="BV7" s="38">
        <v>95.34</v>
      </c>
      <c r="BW7" s="38">
        <v>100.01</v>
      </c>
      <c r="BX7" s="38">
        <v>97.39</v>
      </c>
      <c r="BY7" s="38">
        <v>97.78</v>
      </c>
      <c r="BZ7" s="38">
        <v>96.07</v>
      </c>
      <c r="CA7" s="38">
        <v>100.91</v>
      </c>
      <c r="CB7" s="38">
        <v>173.06</v>
      </c>
      <c r="CC7" s="38">
        <v>181.15</v>
      </c>
      <c r="CD7" s="38">
        <v>174.05</v>
      </c>
      <c r="CE7" s="38">
        <v>171.13</v>
      </c>
      <c r="CF7" s="38">
        <v>169.78</v>
      </c>
      <c r="CG7" s="38">
        <v>111.25</v>
      </c>
      <c r="CH7" s="38">
        <v>109.45</v>
      </c>
      <c r="CI7" s="38">
        <v>114.85</v>
      </c>
      <c r="CJ7" s="38">
        <v>114.82</v>
      </c>
      <c r="CK7" s="38">
        <v>122.01</v>
      </c>
      <c r="CL7" s="38">
        <v>136.86000000000001</v>
      </c>
      <c r="CM7" s="38" t="s">
        <v>101</v>
      </c>
      <c r="CN7" s="38" t="s">
        <v>101</v>
      </c>
      <c r="CO7" s="38" t="s">
        <v>101</v>
      </c>
      <c r="CP7" s="38" t="s">
        <v>101</v>
      </c>
      <c r="CQ7" s="38" t="s">
        <v>101</v>
      </c>
      <c r="CR7" s="38" t="s">
        <v>101</v>
      </c>
      <c r="CS7" s="38" t="s">
        <v>101</v>
      </c>
      <c r="CT7" s="38" t="s">
        <v>101</v>
      </c>
      <c r="CU7" s="38" t="s">
        <v>101</v>
      </c>
      <c r="CV7" s="38" t="s">
        <v>101</v>
      </c>
      <c r="CW7" s="38">
        <v>58.98</v>
      </c>
      <c r="CX7" s="38">
        <v>89.76</v>
      </c>
      <c r="CY7" s="38">
        <v>90.31</v>
      </c>
      <c r="CZ7" s="38">
        <v>90.59</v>
      </c>
      <c r="DA7" s="38">
        <v>90.93</v>
      </c>
      <c r="DB7" s="38">
        <v>91.56</v>
      </c>
      <c r="DC7" s="38">
        <v>97.31</v>
      </c>
      <c r="DD7" s="38">
        <v>97.41</v>
      </c>
      <c r="DE7" s="38">
        <v>96.99</v>
      </c>
      <c r="DF7" s="38">
        <v>97.08</v>
      </c>
      <c r="DG7" s="38">
        <v>96.71</v>
      </c>
      <c r="DH7" s="38">
        <v>95.2</v>
      </c>
      <c r="DI7" s="38">
        <v>3.05</v>
      </c>
      <c r="DJ7" s="38">
        <v>6.05</v>
      </c>
      <c r="DK7" s="38">
        <v>8.82</v>
      </c>
      <c r="DL7" s="38">
        <v>11.6</v>
      </c>
      <c r="DM7" s="38">
        <v>14.32</v>
      </c>
      <c r="DN7" s="38">
        <v>14.15</v>
      </c>
      <c r="DO7" s="38">
        <v>17.82</v>
      </c>
      <c r="DP7" s="38">
        <v>19.579999999999998</v>
      </c>
      <c r="DQ7" s="38">
        <v>22.24</v>
      </c>
      <c r="DR7" s="38">
        <v>15.87</v>
      </c>
      <c r="DS7" s="38">
        <v>38.6</v>
      </c>
      <c r="DT7" s="38">
        <v>0</v>
      </c>
      <c r="DU7" s="38">
        <v>0</v>
      </c>
      <c r="DV7" s="38">
        <v>0</v>
      </c>
      <c r="DW7" s="38">
        <v>0</v>
      </c>
      <c r="DX7" s="38">
        <v>0</v>
      </c>
      <c r="DY7" s="38">
        <v>3</v>
      </c>
      <c r="DZ7" s="38">
        <v>0</v>
      </c>
      <c r="EA7" s="38">
        <v>3.27</v>
      </c>
      <c r="EB7" s="38">
        <v>0.28999999999999998</v>
      </c>
      <c r="EC7" s="38">
        <v>0.53</v>
      </c>
      <c r="ED7" s="38">
        <v>5.64</v>
      </c>
      <c r="EE7" s="38">
        <v>0</v>
      </c>
      <c r="EF7" s="38">
        <v>0</v>
      </c>
      <c r="EG7" s="38">
        <v>0</v>
      </c>
      <c r="EH7" s="38">
        <v>0</v>
      </c>
      <c r="EI7" s="38">
        <v>0</v>
      </c>
      <c r="EJ7" s="38">
        <v>0.01</v>
      </c>
      <c r="EK7" s="38">
        <v>0.02</v>
      </c>
      <c r="EL7" s="38">
        <v>0.04</v>
      </c>
      <c r="EM7" s="38">
        <v>0.15</v>
      </c>
      <c r="EN7" s="38">
        <v>0.02</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2020-03-11T23:57:14Z</dcterms:modified>
</cp:coreProperties>
</file>