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メール\3.2.5【大阪府】経営比較分析表分析欄の修正について\"/>
    </mc:Choice>
  </mc:AlternateContent>
  <workbookProtection workbookAlgorithmName="SHA-512" workbookHashValue="buNkTo+q/GZsF8fwaT/Az4M8VW0esBkf2VasYV1/YtbZnHUtl+YyvpdCmTMBkPmGKyVGVzXLuCb0hL0PUMBncg==" workbookSaltValue="qScH3cMLR+t4CJwvydAYzQ=="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D8" i="4"/>
  <c r="W8" i="4"/>
  <c r="P8" i="4"/>
  <c r="B8" i="4"/>
  <c r="B6" i="4"/>
</calcChain>
</file>

<file path=xl/sharedStrings.xml><?xml version="1.0" encoding="utf-8"?>
<sst xmlns="http://schemas.openxmlformats.org/spreadsheetml/2006/main" count="241" uniqueCount="116">
  <si>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</si>
  <si>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</si>
  <si>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</si>
  <si>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</si>
  <si>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</si>
  <si>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</si>
  <si>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</si>
  <si>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</si>
  <si>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</si>
  <si>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</si>
  <si>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</si>
  <si>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</si>
  <si>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</si>
  <si>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</si>
  <si>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</si>
  <si>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</si>
  <si>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</si>
  <si>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</si>
  <si>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</si>
  <si>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</si>
  <si>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</si>
  <si>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</si>
  <si>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</si>
  <si>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</si>
  <si>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</si>
  <si>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</si>
  <si>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</si>
  <si>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</si>
  <si>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</si>
  <si>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</si>
  <si>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</si>
  <si>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</si>
  <si>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</si>
  <si>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</si>
  <si>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</si>
  <si>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</si>
  <si>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</si>
  <si>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</si>
  <si>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</si>
  <si>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</si>
  <si>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</si>
  <si>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</si>
  <si>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</si>
  <si>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</si>
  <si>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</si>
  <si>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</si>
  <si>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</si>
  <si>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</si>
  <si>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</si>
  <si>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</si>
  <si>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</si>
  <si>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</si>
  <si>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</si>
  <si>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</si>
  <si>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</si>
  <si>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</si>
  <si>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</si>
  <si>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</si>
  <si>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</si>
  <si>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</si>
  <si>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</si>
  <si>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</si>
  <si>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</si>
  <si>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</si>
  <si>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</si>
  <si>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</si>
  <si>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</si>
  <si>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</si>
  <si>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</si>
  <si>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</si>
  <si>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</si>
  <si>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</si>
  <si>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</si>
  <si>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</si>
  <si>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</si>
  <si>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</si>
  <si>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</si>
  <si>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</si>
  <si>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</si>
  <si>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</si>
  <si>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</si>
  <si>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</si>
  <si>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</si>
  <si>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</si>
  <si>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</si>
  <si>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</si>
  <si>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</si>
  <si>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</si>
  <si>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</si>
  <si>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</si>
  <si>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</si>
  <si>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</si>
  <si>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</si>
  <si>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</si>
  <si>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</si>
  <si>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</si>
  <si>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</si>
  <si>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</si>
  <si>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</si>
  <si>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</si>
  <si>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</si>
  <si>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</si>
  <si>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</si>
  <si>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</si>
  <si>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</si>
  <si>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</si>
  <si>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</si>
  <si>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</si>
  <si>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</si>
  <si>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</si>
  <si>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</si>
  <si>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</si>
  <si>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</si>
  <si>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①有形固定資産減価償却率については、管渠等の資産の償却により、毎年同程度の増加率となっています。
　また、本市の管渠は法定耐用年数が経過していない新設管が多くを占めています。そのため、管路の更新は行っておらず、②管渠老朽化率及び③管渠改善率には表れていません。</t>
    <rPh sb="2" eb="4">
      <t>ユウケイ</t>
    </rPh>
    <rPh sb="4" eb="6">
      <t>コテイ</t>
    </rPh>
    <rPh sb="6" eb="8">
      <t>シサン</t>
    </rPh>
    <rPh sb="8" eb="10">
      <t>ゲンカ</t>
    </rPh>
    <rPh sb="10" eb="12">
      <t>ショウキャク</t>
    </rPh>
    <rPh sb="12" eb="13">
      <t>リツ</t>
    </rPh>
    <rPh sb="32" eb="34">
      <t>マイトシ</t>
    </rPh>
    <rPh sb="34" eb="37">
      <t>ドウテイド</t>
    </rPh>
    <rPh sb="38" eb="40">
      <t>ゾウカ</t>
    </rPh>
    <rPh sb="40" eb="41">
      <t>リツ</t>
    </rPh>
    <rPh sb="54" eb="55">
      <t>ホン</t>
    </rPh>
    <rPh sb="55" eb="56">
      <t>シ</t>
    </rPh>
    <rPh sb="57" eb="59">
      <t>カンキョ</t>
    </rPh>
    <rPh sb="60" eb="62">
      <t>ホウテイ</t>
    </rPh>
    <rPh sb="62" eb="64">
      <t>タイヨウ</t>
    </rPh>
    <rPh sb="64" eb="66">
      <t>ネンスウ</t>
    </rPh>
    <rPh sb="67" eb="69">
      <t>ケイカ</t>
    </rPh>
    <rPh sb="74" eb="76">
      <t>シンセツ</t>
    </rPh>
    <rPh sb="76" eb="77">
      <t>カン</t>
    </rPh>
    <rPh sb="78" eb="79">
      <t>オオ</t>
    </rPh>
    <rPh sb="81" eb="82">
      <t>シ</t>
    </rPh>
    <rPh sb="93" eb="95">
      <t>カンロ</t>
    </rPh>
    <rPh sb="96" eb="98">
      <t>コウシン</t>
    </rPh>
    <rPh sb="99" eb="100">
      <t>オコナ</t>
    </rPh>
    <rPh sb="107" eb="109">
      <t>カンキョ</t>
    </rPh>
    <rPh sb="109" eb="112">
      <t>ロウキュウカ</t>
    </rPh>
    <rPh sb="112" eb="113">
      <t>リツ</t>
    </rPh>
    <rPh sb="113" eb="114">
      <t>オヨ</t>
    </rPh>
    <rPh sb="116" eb="118">
      <t>カンキョ</t>
    </rPh>
    <rPh sb="118" eb="120">
      <t>カイゼン</t>
    </rPh>
    <rPh sb="120" eb="121">
      <t>リツ</t>
    </rPh>
    <rPh sb="123" eb="124">
      <t>アラワ</t>
    </rPh>
    <phoneticPr fontId="4"/>
  </si>
  <si>
    <t>　平成26年度の使用料改定により、平成27年度以降は経常利益を確保することができています。しかし、人口減少などにより、今後も使用料収益の減少が続くことが予想され、また下水道施設の老朽化などに伴う費用の増加により、経営状況はより厳しいものになると考えられます。老朽化している下水道施設の改築更新や未整備地区の汚水整備を実現し、健全で安定した経営を続けるため、ストックマネジメント計画により老朽化施設の長寿命化対策を行い、更新時期を最適化することで更新費用の平準化や、国庫補助金の活用等を図ります。なお、令和2年度には経営の基本計画である経営戦略を策定し、計画的に事業を推進していきます。</t>
    <phoneticPr fontId="4"/>
  </si>
  <si>
    <t>　①経常収支比率については、103.75％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平均値と比べて低く、④企業債残高対事業規模比率についても減少傾向にあるものの、依然として類似団体平均値よりも高い数値となっており、資金的に厳しい経営となっています。
　⑥汚水処理原価についても、前述の通り未償還企業債が比較的多いことから支払利息が多く、類似団体平均値と比べて高い金額となっているものの、⑤経費回収率は100％前後で推移しており、概ね下水道使用料により汚水処理費用を賄うことができています。</t>
    <rPh sb="2" eb="4">
      <t>ケイジョウ</t>
    </rPh>
    <rPh sb="4" eb="6">
      <t>シュウシ</t>
    </rPh>
    <rPh sb="6" eb="8">
      <t>ヒリツ</t>
    </rPh>
    <rPh sb="22" eb="24">
      <t>ゼンネン</t>
    </rPh>
    <rPh sb="24" eb="25">
      <t>ド</t>
    </rPh>
    <rPh sb="26" eb="27">
      <t>ヒ</t>
    </rPh>
    <rPh sb="28" eb="29">
      <t>ツヅ</t>
    </rPh>
    <rPh sb="35" eb="37">
      <t>ウワマワ</t>
    </rPh>
    <rPh sb="39" eb="41">
      <t>ケイジョウ</t>
    </rPh>
    <rPh sb="41" eb="43">
      <t>リエキ</t>
    </rPh>
    <rPh sb="44" eb="46">
      <t>カクホ</t>
    </rPh>
    <rPh sb="57" eb="58">
      <t>ホン</t>
    </rPh>
    <rPh sb="58" eb="59">
      <t>シ</t>
    </rPh>
    <rPh sb="60" eb="62">
      <t>リュウイキ</t>
    </rPh>
    <rPh sb="62" eb="65">
      <t>ゲスイドウ</t>
    </rPh>
    <rPh sb="66" eb="68">
      <t>ジョウリュウ</t>
    </rPh>
    <rPh sb="69" eb="71">
      <t>イチ</t>
    </rPh>
    <rPh sb="73" eb="76">
      <t>チリテキ</t>
    </rPh>
    <rPh sb="77" eb="79">
      <t>リユウ</t>
    </rPh>
    <rPh sb="83" eb="86">
      <t>ゲスイドウ</t>
    </rPh>
    <rPh sb="86" eb="88">
      <t>セイビ</t>
    </rPh>
    <rPh sb="90" eb="92">
      <t>チャクシュ</t>
    </rPh>
    <rPh sb="93" eb="95">
      <t>コウハツ</t>
    </rPh>
    <rPh sb="104" eb="105">
      <t>タ</t>
    </rPh>
    <rPh sb="105" eb="107">
      <t>ダンタイ</t>
    </rPh>
    <rPh sb="108" eb="109">
      <t>クラ</t>
    </rPh>
    <rPh sb="111" eb="113">
      <t>キギョウ</t>
    </rPh>
    <rPh sb="113" eb="114">
      <t>サイ</t>
    </rPh>
    <rPh sb="114" eb="116">
      <t>ショウカン</t>
    </rPh>
    <rPh sb="117" eb="119">
      <t>シンチョク</t>
    </rPh>
    <rPh sb="120" eb="121">
      <t>オク</t>
    </rPh>
    <rPh sb="127" eb="130">
      <t>ミショウカン</t>
    </rPh>
    <rPh sb="130" eb="132">
      <t>キギョウ</t>
    </rPh>
    <rPh sb="132" eb="133">
      <t>サイ</t>
    </rPh>
    <rPh sb="134" eb="137">
      <t>ヒカクテキ</t>
    </rPh>
    <rPh sb="137" eb="138">
      <t>オオ</t>
    </rPh>
    <rPh sb="140" eb="142">
      <t>マイトシ</t>
    </rPh>
    <rPh sb="143" eb="145">
      <t>キギョウ</t>
    </rPh>
    <rPh sb="145" eb="146">
      <t>サイ</t>
    </rPh>
    <rPh sb="146" eb="148">
      <t>ショウカン</t>
    </rPh>
    <rPh sb="148" eb="149">
      <t>ガク</t>
    </rPh>
    <rPh sb="150" eb="151">
      <t>オオ</t>
    </rPh>
    <rPh sb="158" eb="160">
      <t>リュウドウ</t>
    </rPh>
    <rPh sb="160" eb="162">
      <t>ヒリツ</t>
    </rPh>
    <rPh sb="163" eb="165">
      <t>ルイジ</t>
    </rPh>
    <rPh sb="165" eb="167">
      <t>ダンタイ</t>
    </rPh>
    <rPh sb="167" eb="170">
      <t>ヘイキンチ</t>
    </rPh>
    <rPh sb="174" eb="175">
      <t>ヒク</t>
    </rPh>
    <rPh sb="178" eb="180">
      <t>キギョウ</t>
    </rPh>
    <rPh sb="180" eb="181">
      <t>サイ</t>
    </rPh>
    <rPh sb="181" eb="183">
      <t>ザンダカ</t>
    </rPh>
    <rPh sb="183" eb="184">
      <t>タイ</t>
    </rPh>
    <rPh sb="184" eb="186">
      <t>ジギョウ</t>
    </rPh>
    <rPh sb="186" eb="188">
      <t>キボ</t>
    </rPh>
    <rPh sb="188" eb="190">
      <t>ヒリツ</t>
    </rPh>
    <rPh sb="195" eb="197">
      <t>ゲンショウ</t>
    </rPh>
    <rPh sb="197" eb="199">
      <t>ケイコウ</t>
    </rPh>
    <rPh sb="206" eb="208">
      <t>イゼン</t>
    </rPh>
    <rPh sb="211" eb="213">
      <t>ルイジ</t>
    </rPh>
    <rPh sb="213" eb="215">
      <t>ダンタイ</t>
    </rPh>
    <rPh sb="215" eb="218">
      <t>ヘイキンチ</t>
    </rPh>
    <rPh sb="221" eb="222">
      <t>タカ</t>
    </rPh>
    <rPh sb="223" eb="225">
      <t>スウチ</t>
    </rPh>
    <rPh sb="232" eb="235">
      <t>シキンテキ</t>
    </rPh>
    <rPh sb="236" eb="237">
      <t>キビ</t>
    </rPh>
    <rPh sb="239" eb="241">
      <t>ケイエイ</t>
    </rPh>
    <rPh sb="252" eb="254">
      <t>オスイ</t>
    </rPh>
    <rPh sb="254" eb="256">
      <t>ショリ</t>
    </rPh>
    <rPh sb="256" eb="258">
      <t>ゲンカ</t>
    </rPh>
    <rPh sb="269" eb="272">
      <t>ミショウカン</t>
    </rPh>
    <rPh sb="272" eb="274">
      <t>キギョウ</t>
    </rPh>
    <rPh sb="274" eb="275">
      <t>サイ</t>
    </rPh>
    <rPh sb="276" eb="279">
      <t>ヒカクテキ</t>
    </rPh>
    <rPh sb="279" eb="280">
      <t>オオ</t>
    </rPh>
    <rPh sb="290" eb="291">
      <t>オオ</t>
    </rPh>
    <rPh sb="297" eb="300">
      <t>ヘイキンチ</t>
    </rPh>
    <rPh sb="329" eb="331">
      <t>ゼンゴ</t>
    </rPh>
    <rPh sb="332" eb="334">
      <t>スイイ</t>
    </rPh>
    <rPh sb="339" eb="340">
      <t>オオム</t>
    </rPh>
    <rPh sb="341" eb="344">
      <t>ゲスイドウ</t>
    </rPh>
    <rPh sb="344" eb="347">
      <t>シヨウリョウ</t>
    </rPh>
    <rPh sb="350" eb="352">
      <t>オスイ</t>
    </rPh>
    <rPh sb="352" eb="354">
      <t>ショリ</t>
    </rPh>
    <rPh sb="354" eb="356">
      <t>ヒヨウ</t>
    </rPh>
    <rPh sb="357" eb="358">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</si>
</sst>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D4-4DC8-B533-127942E2EAFA}"/>
            </c:ext>
          </c:extLst>
        </c:ser>
        <c:dLbls>
          <c:showLegendKey val="0"/>
          <c:showVal val="0"/>
          <c:showCatName val="0"/>
          <c:showSerName val="0"/>
          <c:showPercent val="0"/>
          <c:showBubbleSize val="0"/>
        </c:dLbls>
        <c:gapWidth val="150"/>
        <c:axId val="43934528"/>
        <c:axId val="4393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0.04</c:v>
                </c:pt>
                <c:pt idx="2">
                  <c:v>0.15</c:v>
                </c:pt>
                <c:pt idx="3">
                  <c:v>0.02</c:v>
                </c:pt>
                <c:pt idx="4">
                  <c:v>0.06</c:v>
                </c:pt>
              </c:numCache>
            </c:numRef>
          </c:val>
          <c:smooth val="0"/>
          <c:extLst xmlns:c16r2="http://schemas.microsoft.com/office/drawing/2015/06/chart">
            <c:ext xmlns:c16="http://schemas.microsoft.com/office/drawing/2014/chart" uri="{C3380CC4-5D6E-409C-BE32-E72D297353CC}">
              <c16:uniqueId val="{00000001-CDD4-4DC8-B533-127942E2EAFA}"/>
            </c:ext>
          </c:extLst>
        </c:ser>
        <c:dLbls>
          <c:showLegendKey val="0"/>
          <c:showVal val="0"/>
          <c:showCatName val="0"/>
          <c:showSerName val="0"/>
          <c:showPercent val="0"/>
          <c:showBubbleSize val="0"/>
        </c:dLbls>
        <c:marker val="1"/>
        <c:smooth val="0"/>
        <c:axId val="43934528"/>
        <c:axId val="43935312"/>
      </c:lineChart>
      <c:dateAx>
        <c:axId val="43934528"/>
        <c:scaling>
          <c:orientation val="minMax"/>
        </c:scaling>
        <c:delete val="1"/>
        <c:axPos val="b"/>
        <c:numFmt formatCode="&quot;H&quot;yy" sourceLinked="1"/>
        <c:majorTickMark val="none"/>
        <c:minorTickMark val="none"/>
        <c:tickLblPos val="none"/>
        <c:crossAx val="43935312"/>
        <c:crosses val="autoZero"/>
        <c:auto val="1"/>
        <c:lblOffset val="100"/>
        <c:baseTimeUnit val="years"/>
      </c:dateAx>
      <c:valAx>
        <c:axId val="4393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D9-495D-B1DF-979530BA9FFF}"/>
            </c:ext>
          </c:extLst>
        </c:ser>
        <c:dLbls>
          <c:showLegendKey val="0"/>
          <c:showVal val="0"/>
          <c:showCatName val="0"/>
          <c:showSerName val="0"/>
          <c:showPercent val="0"/>
          <c:showBubbleSize val="0"/>
        </c:dLbls>
        <c:gapWidth val="150"/>
        <c:axId val="369135688"/>
        <c:axId val="36913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1D9-495D-B1DF-979530BA9FFF}"/>
            </c:ext>
          </c:extLst>
        </c:ser>
        <c:dLbls>
          <c:showLegendKey val="0"/>
          <c:showVal val="0"/>
          <c:showCatName val="0"/>
          <c:showSerName val="0"/>
          <c:showPercent val="0"/>
          <c:showBubbleSize val="0"/>
        </c:dLbls>
        <c:marker val="1"/>
        <c:smooth val="0"/>
        <c:axId val="369135688"/>
        <c:axId val="369130200"/>
      </c:lineChart>
      <c:dateAx>
        <c:axId val="369135688"/>
        <c:scaling>
          <c:orientation val="minMax"/>
        </c:scaling>
        <c:delete val="1"/>
        <c:axPos val="b"/>
        <c:numFmt formatCode="&quot;H&quot;yy" sourceLinked="1"/>
        <c:majorTickMark val="none"/>
        <c:minorTickMark val="none"/>
        <c:tickLblPos val="none"/>
        <c:crossAx val="369130200"/>
        <c:crosses val="autoZero"/>
        <c:auto val="1"/>
        <c:lblOffset val="100"/>
        <c:baseTimeUnit val="years"/>
      </c:dateAx>
      <c:valAx>
        <c:axId val="36913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3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90.31</c:v>
                </c:pt>
                <c:pt idx="1">
                  <c:v>90.59</c:v>
                </c:pt>
                <c:pt idx="2">
                  <c:v>90.93</c:v>
                </c:pt>
                <c:pt idx="3">
                  <c:v>91.56</c:v>
                </c:pt>
                <c:pt idx="4">
                  <c:v>91.84</c:v>
                </c:pt>
              </c:numCache>
            </c:numRef>
          </c:val>
          <c:extLst xmlns:c16r2="http://schemas.microsoft.com/office/drawing/2015/06/chart">
            <c:ext xmlns:c16="http://schemas.microsoft.com/office/drawing/2014/chart" uri="{C3380CC4-5D6E-409C-BE32-E72D297353CC}">
              <c16:uniqueId val="{00000000-C8ED-4839-9F89-BFE081B93333}"/>
            </c:ext>
          </c:extLst>
        </c:ser>
        <c:dLbls>
          <c:showLegendKey val="0"/>
          <c:showVal val="0"/>
          <c:showCatName val="0"/>
          <c:showSerName val="0"/>
          <c:showPercent val="0"/>
          <c:showBubbleSize val="0"/>
        </c:dLbls>
        <c:gapWidth val="150"/>
        <c:axId val="369050440"/>
        <c:axId val="36905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97.41</c:v>
                </c:pt>
                <c:pt idx="1">
                  <c:v>96.99</c:v>
                </c:pt>
                <c:pt idx="2">
                  <c:v>97.08</c:v>
                </c:pt>
                <c:pt idx="3">
                  <c:v>96.71</c:v>
                </c:pt>
                <c:pt idx="4">
                  <c:v>96.8</c:v>
                </c:pt>
              </c:numCache>
            </c:numRef>
          </c:val>
          <c:smooth val="0"/>
          <c:extLst xmlns:c16r2="http://schemas.microsoft.com/office/drawing/2015/06/chart">
            <c:ext xmlns:c16="http://schemas.microsoft.com/office/drawing/2014/chart" uri="{C3380CC4-5D6E-409C-BE32-E72D297353CC}">
              <c16:uniqueId val="{00000001-C8ED-4839-9F89-BFE081B93333}"/>
            </c:ext>
          </c:extLst>
        </c:ser>
        <c:dLbls>
          <c:showLegendKey val="0"/>
          <c:showVal val="0"/>
          <c:showCatName val="0"/>
          <c:showSerName val="0"/>
          <c:showPercent val="0"/>
          <c:showBubbleSize val="0"/>
        </c:dLbls>
        <c:marker val="1"/>
        <c:smooth val="0"/>
        <c:axId val="369050440"/>
        <c:axId val="369050832"/>
      </c:lineChart>
      <c:dateAx>
        <c:axId val="369050440"/>
        <c:scaling>
          <c:orientation val="minMax"/>
        </c:scaling>
        <c:delete val="1"/>
        <c:axPos val="b"/>
        <c:numFmt formatCode="&quot;H&quot;yy" sourceLinked="1"/>
        <c:majorTickMark val="none"/>
        <c:minorTickMark val="none"/>
        <c:tickLblPos val="none"/>
        <c:crossAx val="369050832"/>
        <c:crosses val="autoZero"/>
        <c:auto val="1"/>
        <c:lblOffset val="100"/>
        <c:baseTimeUnit val="years"/>
      </c:dateAx>
      <c:valAx>
        <c:axId val="36905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100.94</c:v>
                </c:pt>
                <c:pt idx="1">
                  <c:v>103.83</c:v>
                </c:pt>
                <c:pt idx="2">
                  <c:v>104.25</c:v>
                </c:pt>
                <c:pt idx="3">
                  <c:v>104.5</c:v>
                </c:pt>
                <c:pt idx="4">
                  <c:v>103.75</c:v>
                </c:pt>
              </c:numCache>
            </c:numRef>
          </c:val>
          <c:extLst xmlns:c16r2="http://schemas.microsoft.com/office/drawing/2015/06/chart">
            <c:ext xmlns:c16="http://schemas.microsoft.com/office/drawing/2014/chart" uri="{C3380CC4-5D6E-409C-BE32-E72D297353CC}">
              <c16:uniqueId val="{00000000-84C5-4EBD-9410-F341BFA49E41}"/>
            </c:ext>
          </c:extLst>
        </c:ser>
        <c:dLbls>
          <c:showLegendKey val="0"/>
          <c:showVal val="0"/>
          <c:showCatName val="0"/>
          <c:showSerName val="0"/>
          <c:showPercent val="0"/>
          <c:showBubbleSize val="0"/>
        </c:dLbls>
        <c:gapWidth val="150"/>
        <c:axId val="369055536"/>
        <c:axId val="36904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105.43</c:v>
                </c:pt>
                <c:pt idx="2">
                  <c:v>106.56</c:v>
                </c:pt>
                <c:pt idx="3">
                  <c:v>109</c:v>
                </c:pt>
                <c:pt idx="4">
                  <c:v>104.85</c:v>
                </c:pt>
              </c:numCache>
            </c:numRef>
          </c:val>
          <c:smooth val="0"/>
          <c:extLst xmlns:c16r2="http://schemas.microsoft.com/office/drawing/2015/06/chart">
            <c:ext xmlns:c16="http://schemas.microsoft.com/office/drawing/2014/chart" uri="{C3380CC4-5D6E-409C-BE32-E72D297353CC}">
              <c16:uniqueId val="{00000001-84C5-4EBD-9410-F341BFA49E41}"/>
            </c:ext>
          </c:extLst>
        </c:ser>
        <c:dLbls>
          <c:showLegendKey val="0"/>
          <c:showVal val="0"/>
          <c:showCatName val="0"/>
          <c:showSerName val="0"/>
          <c:showPercent val="0"/>
          <c:showBubbleSize val="0"/>
        </c:dLbls>
        <c:marker val="1"/>
        <c:smooth val="0"/>
        <c:axId val="369055536"/>
        <c:axId val="369049656"/>
      </c:lineChart>
      <c:dateAx>
        <c:axId val="369055536"/>
        <c:scaling>
          <c:orientation val="minMax"/>
        </c:scaling>
        <c:delete val="1"/>
        <c:axPos val="b"/>
        <c:numFmt formatCode="&quot;H&quot;yy" sourceLinked="1"/>
        <c:majorTickMark val="none"/>
        <c:minorTickMark val="none"/>
        <c:tickLblPos val="none"/>
        <c:crossAx val="369049656"/>
        <c:crosses val="autoZero"/>
        <c:auto val="1"/>
        <c:lblOffset val="100"/>
        <c:baseTimeUnit val="years"/>
      </c:dateAx>
      <c:valAx>
        <c:axId val="36904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5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6.05</c:v>
                </c:pt>
                <c:pt idx="1">
                  <c:v>8.82</c:v>
                </c:pt>
                <c:pt idx="2">
                  <c:v>11.6</c:v>
                </c:pt>
                <c:pt idx="3">
                  <c:v>14.32</c:v>
                </c:pt>
                <c:pt idx="4">
                  <c:v>16.97</c:v>
                </c:pt>
              </c:numCache>
            </c:numRef>
          </c:val>
          <c:extLst xmlns:c16r2="http://schemas.microsoft.com/office/drawing/2015/06/chart">
            <c:ext xmlns:c16="http://schemas.microsoft.com/office/drawing/2014/chart" uri="{C3380CC4-5D6E-409C-BE32-E72D297353CC}">
              <c16:uniqueId val="{00000000-EDA7-4303-999C-435216E05351}"/>
            </c:ext>
          </c:extLst>
        </c:ser>
        <c:dLbls>
          <c:showLegendKey val="0"/>
          <c:showVal val="0"/>
          <c:showCatName val="0"/>
          <c:showSerName val="0"/>
          <c:showPercent val="0"/>
          <c:showBubbleSize val="0"/>
        </c:dLbls>
        <c:gapWidth val="150"/>
        <c:axId val="369048872"/>
        <c:axId val="3690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19.579999999999998</c:v>
                </c:pt>
                <c:pt idx="2">
                  <c:v>22.24</c:v>
                </c:pt>
                <c:pt idx="3">
                  <c:v>15.87</c:v>
                </c:pt>
                <c:pt idx="4">
                  <c:v>14.72</c:v>
                </c:pt>
              </c:numCache>
            </c:numRef>
          </c:val>
          <c:smooth val="0"/>
          <c:extLst xmlns:c16r2="http://schemas.microsoft.com/office/drawing/2015/06/chart">
            <c:ext xmlns:c16="http://schemas.microsoft.com/office/drawing/2014/chart" uri="{C3380CC4-5D6E-409C-BE32-E72D297353CC}">
              <c16:uniqueId val="{00000001-EDA7-4303-999C-435216E05351}"/>
            </c:ext>
          </c:extLst>
        </c:ser>
        <c:dLbls>
          <c:showLegendKey val="0"/>
          <c:showVal val="0"/>
          <c:showCatName val="0"/>
          <c:showSerName val="0"/>
          <c:showPercent val="0"/>
          <c:showBubbleSize val="0"/>
        </c:dLbls>
        <c:marker val="1"/>
        <c:smooth val="0"/>
        <c:axId val="369048872"/>
        <c:axId val="369053184"/>
      </c:lineChart>
      <c:dateAx>
        <c:axId val="369048872"/>
        <c:scaling>
          <c:orientation val="minMax"/>
        </c:scaling>
        <c:delete val="1"/>
        <c:axPos val="b"/>
        <c:numFmt formatCode="&quot;H&quot;yy" sourceLinked="1"/>
        <c:majorTickMark val="none"/>
        <c:minorTickMark val="none"/>
        <c:tickLblPos val="none"/>
        <c:crossAx val="369053184"/>
        <c:crosses val="autoZero"/>
        <c:auto val="1"/>
        <c:lblOffset val="100"/>
        <c:baseTimeUnit val="years"/>
      </c:dateAx>
      <c:valAx>
        <c:axId val="369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7D-4798-A962-876668760FE6}"/>
            </c:ext>
          </c:extLst>
        </c:ser>
        <c:dLbls>
          <c:showLegendKey val="0"/>
          <c:showVal val="0"/>
          <c:showCatName val="0"/>
          <c:showSerName val="0"/>
          <c:showPercent val="0"/>
          <c:showBubbleSize val="0"/>
        </c:dLbls>
        <c:gapWidth val="150"/>
        <c:axId val="369049264"/>
        <c:axId val="36905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3.27</c:v>
                </c:pt>
                <c:pt idx="2">
                  <c:v>0.28999999999999998</c:v>
                </c:pt>
                <c:pt idx="3">
                  <c:v>0.53</c:v>
                </c:pt>
                <c:pt idx="4">
                  <c:v>1.01</c:v>
                </c:pt>
              </c:numCache>
            </c:numRef>
          </c:val>
          <c:smooth val="0"/>
          <c:extLst xmlns:c16r2="http://schemas.microsoft.com/office/drawing/2015/06/chart">
            <c:ext xmlns:c16="http://schemas.microsoft.com/office/drawing/2014/chart" uri="{C3380CC4-5D6E-409C-BE32-E72D297353CC}">
              <c16:uniqueId val="{00000001-427D-4798-A962-876668760FE6}"/>
            </c:ext>
          </c:extLst>
        </c:ser>
        <c:dLbls>
          <c:showLegendKey val="0"/>
          <c:showVal val="0"/>
          <c:showCatName val="0"/>
          <c:showSerName val="0"/>
          <c:showPercent val="0"/>
          <c:showBubbleSize val="0"/>
        </c:dLbls>
        <c:marker val="1"/>
        <c:smooth val="0"/>
        <c:axId val="369049264"/>
        <c:axId val="369052400"/>
      </c:lineChart>
      <c:dateAx>
        <c:axId val="369049264"/>
        <c:scaling>
          <c:orientation val="minMax"/>
        </c:scaling>
        <c:delete val="1"/>
        <c:axPos val="b"/>
        <c:numFmt formatCode="&quot;H&quot;yy" sourceLinked="1"/>
        <c:majorTickMark val="none"/>
        <c:minorTickMark val="none"/>
        <c:tickLblPos val="none"/>
        <c:crossAx val="369052400"/>
        <c:crosses val="autoZero"/>
        <c:auto val="1"/>
        <c:lblOffset val="100"/>
        <c:baseTimeUnit val="years"/>
      </c:dateAx>
      <c:valAx>
        <c:axId val="36905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4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4.24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2D-480B-8C23-D3B8FC47DAEF}"/>
            </c:ext>
          </c:extLst>
        </c:ser>
        <c:dLbls>
          <c:showLegendKey val="0"/>
          <c:showVal val="0"/>
          <c:showCatName val="0"/>
          <c:showSerName val="0"/>
          <c:showPercent val="0"/>
          <c:showBubbleSize val="0"/>
        </c:dLbls>
        <c:gapWidth val="150"/>
        <c:axId val="369051616"/>
        <c:axId val="3690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13.93</c:v>
                </c:pt>
                <c:pt idx="1">
                  <c:v>27.29</c:v>
                </c:pt>
                <c:pt idx="2">
                  <c:v>8.31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92D-480B-8C23-D3B8FC47DAEF}"/>
            </c:ext>
          </c:extLst>
        </c:ser>
        <c:dLbls>
          <c:showLegendKey val="0"/>
          <c:showVal val="0"/>
          <c:showCatName val="0"/>
          <c:showSerName val="0"/>
          <c:showPercent val="0"/>
          <c:showBubbleSize val="0"/>
        </c:dLbls>
        <c:marker val="1"/>
        <c:smooth val="0"/>
        <c:axId val="369051616"/>
        <c:axId val="369052008"/>
      </c:lineChart>
      <c:dateAx>
        <c:axId val="369051616"/>
        <c:scaling>
          <c:orientation val="minMax"/>
        </c:scaling>
        <c:delete val="1"/>
        <c:axPos val="b"/>
        <c:numFmt formatCode="&quot;H&quot;yy" sourceLinked="1"/>
        <c:majorTickMark val="none"/>
        <c:minorTickMark val="none"/>
        <c:tickLblPos val="none"/>
        <c:crossAx val="369052008"/>
        <c:crosses val="autoZero"/>
        <c:auto val="1"/>
        <c:lblOffset val="100"/>
        <c:baseTimeUnit val="years"/>
      </c:dateAx>
      <c:valAx>
        <c:axId val="36905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21.51</c:v>
                </c:pt>
                <c:pt idx="1">
                  <c:v>14.32</c:v>
                </c:pt>
                <c:pt idx="2">
                  <c:v>34.68</c:v>
                </c:pt>
                <c:pt idx="3">
                  <c:v>42.34</c:v>
                </c:pt>
                <c:pt idx="4">
                  <c:v>18.059999999999999</c:v>
                </c:pt>
              </c:numCache>
            </c:numRef>
          </c:val>
          <c:extLst xmlns:c16r2="http://schemas.microsoft.com/office/drawing/2015/06/chart">
            <c:ext xmlns:c16="http://schemas.microsoft.com/office/drawing/2014/chart" uri="{C3380CC4-5D6E-409C-BE32-E72D297353CC}">
              <c16:uniqueId val="{00000000-4095-4D4F-B5C0-7977F8058B66}"/>
            </c:ext>
          </c:extLst>
        </c:ser>
        <c:dLbls>
          <c:showLegendKey val="0"/>
          <c:showVal val="0"/>
          <c:showCatName val="0"/>
          <c:showSerName val="0"/>
          <c:showPercent val="0"/>
          <c:showBubbleSize val="0"/>
        </c:dLbls>
        <c:gapWidth val="150"/>
        <c:axId val="369133728"/>
        <c:axId val="3691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63.14</c:v>
                </c:pt>
                <c:pt idx="1">
                  <c:v>77.83</c:v>
                </c:pt>
                <c:pt idx="2">
                  <c:v>86.93</c:v>
                </c:pt>
                <c:pt idx="3">
                  <c:v>70.66</c:v>
                </c:pt>
                <c:pt idx="4">
                  <c:v>53.32</c:v>
                </c:pt>
              </c:numCache>
            </c:numRef>
          </c:val>
          <c:smooth val="0"/>
          <c:extLst xmlns:c16r2="http://schemas.microsoft.com/office/drawing/2015/06/chart">
            <c:ext xmlns:c16="http://schemas.microsoft.com/office/drawing/2014/chart" uri="{C3380CC4-5D6E-409C-BE32-E72D297353CC}">
              <c16:uniqueId val="{00000001-4095-4D4F-B5C0-7977F8058B66}"/>
            </c:ext>
          </c:extLst>
        </c:ser>
        <c:dLbls>
          <c:showLegendKey val="0"/>
          <c:showVal val="0"/>
          <c:showCatName val="0"/>
          <c:showSerName val="0"/>
          <c:showPercent val="0"/>
          <c:showBubbleSize val="0"/>
        </c:dLbls>
        <c:marker val="1"/>
        <c:smooth val="0"/>
        <c:axId val="369133728"/>
        <c:axId val="369131768"/>
      </c:lineChart>
      <c:dateAx>
        <c:axId val="369133728"/>
        <c:scaling>
          <c:orientation val="minMax"/>
        </c:scaling>
        <c:delete val="1"/>
        <c:axPos val="b"/>
        <c:numFmt formatCode="&quot;H&quot;yy" sourceLinked="1"/>
        <c:majorTickMark val="none"/>
        <c:minorTickMark val="none"/>
        <c:tickLblPos val="none"/>
        <c:crossAx val="369131768"/>
        <c:crosses val="autoZero"/>
        <c:auto val="1"/>
        <c:lblOffset val="100"/>
        <c:baseTimeUnit val="years"/>
      </c:dateAx>
      <c:valAx>
        <c:axId val="36913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1698.06</c:v>
                </c:pt>
                <c:pt idx="1">
                  <c:v>1661.24</c:v>
                </c:pt>
                <c:pt idx="2">
                  <c:v>1578.57</c:v>
                </c:pt>
                <c:pt idx="3">
                  <c:v>1524.58</c:v>
                </c:pt>
                <c:pt idx="4">
                  <c:v>1472.87</c:v>
                </c:pt>
              </c:numCache>
            </c:numRef>
          </c:val>
          <c:extLst xmlns:c16r2="http://schemas.microsoft.com/office/drawing/2015/06/chart">
            <c:ext xmlns:c16="http://schemas.microsoft.com/office/drawing/2014/chart" uri="{C3380CC4-5D6E-409C-BE32-E72D297353CC}">
              <c16:uniqueId val="{00000000-CA75-4404-9483-0E5FDDF95B0A}"/>
            </c:ext>
          </c:extLst>
        </c:ser>
        <c:dLbls>
          <c:showLegendKey val="0"/>
          <c:showVal val="0"/>
          <c:showCatName val="0"/>
          <c:showSerName val="0"/>
          <c:showPercent val="0"/>
          <c:showBubbleSize val="0"/>
        </c:dLbls>
        <c:gapWidth val="150"/>
        <c:axId val="369132944"/>
        <c:axId val="36913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664.11</c:v>
                </c:pt>
                <c:pt idx="1">
                  <c:v>710.4</c:v>
                </c:pt>
                <c:pt idx="2">
                  <c:v>674.86</c:v>
                </c:pt>
                <c:pt idx="3">
                  <c:v>670.71</c:v>
                </c:pt>
                <c:pt idx="4">
                  <c:v>719.63</c:v>
                </c:pt>
              </c:numCache>
            </c:numRef>
          </c:val>
          <c:smooth val="0"/>
          <c:extLst xmlns:c16r2="http://schemas.microsoft.com/office/drawing/2015/06/chart">
            <c:ext xmlns:c16="http://schemas.microsoft.com/office/drawing/2014/chart" uri="{C3380CC4-5D6E-409C-BE32-E72D297353CC}">
              <c16:uniqueId val="{00000001-CA75-4404-9483-0E5FDDF95B0A}"/>
            </c:ext>
          </c:extLst>
        </c:ser>
        <c:dLbls>
          <c:showLegendKey val="0"/>
          <c:showVal val="0"/>
          <c:showCatName val="0"/>
          <c:showSerName val="0"/>
          <c:showPercent val="0"/>
          <c:showBubbleSize val="0"/>
        </c:dLbls>
        <c:marker val="1"/>
        <c:smooth val="0"/>
        <c:axId val="369132944"/>
        <c:axId val="369132552"/>
      </c:lineChart>
      <c:dateAx>
        <c:axId val="369132944"/>
        <c:scaling>
          <c:orientation val="minMax"/>
        </c:scaling>
        <c:delete val="1"/>
        <c:axPos val="b"/>
        <c:numFmt formatCode="&quot;H&quot;yy" sourceLinked="1"/>
        <c:majorTickMark val="none"/>
        <c:minorTickMark val="none"/>
        <c:tickLblPos val="none"/>
        <c:crossAx val="369132552"/>
        <c:crosses val="autoZero"/>
        <c:auto val="1"/>
        <c:lblOffset val="100"/>
        <c:baseTimeUnit val="years"/>
      </c:dateAx>
      <c:valAx>
        <c:axId val="3691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93.84</c:v>
                </c:pt>
                <c:pt idx="1">
                  <c:v>97.45</c:v>
                </c:pt>
                <c:pt idx="2">
                  <c:v>99.51</c:v>
                </c:pt>
                <c:pt idx="3">
                  <c:v>100.39</c:v>
                </c:pt>
                <c:pt idx="4">
                  <c:v>99.73</c:v>
                </c:pt>
              </c:numCache>
            </c:numRef>
          </c:val>
          <c:extLst xmlns:c16r2="http://schemas.microsoft.com/office/drawing/2015/06/chart">
            <c:ext xmlns:c16="http://schemas.microsoft.com/office/drawing/2014/chart" uri="{C3380CC4-5D6E-409C-BE32-E72D297353CC}">
              <c16:uniqueId val="{00000000-AC74-4A89-99B0-F9C9A2079E94}"/>
            </c:ext>
          </c:extLst>
        </c:ser>
        <c:dLbls>
          <c:showLegendKey val="0"/>
          <c:showVal val="0"/>
          <c:showCatName val="0"/>
          <c:showSerName val="0"/>
          <c:showPercent val="0"/>
          <c:showBubbleSize val="0"/>
        </c:dLbls>
        <c:gapWidth val="150"/>
        <c:axId val="369129416"/>
        <c:axId val="3691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100.01</c:v>
                </c:pt>
                <c:pt idx="1">
                  <c:v>97.39</c:v>
                </c:pt>
                <c:pt idx="2">
                  <c:v>97.78</c:v>
                </c:pt>
                <c:pt idx="3">
                  <c:v>96.07</c:v>
                </c:pt>
                <c:pt idx="4">
                  <c:v>97.9</c:v>
                </c:pt>
              </c:numCache>
            </c:numRef>
          </c:val>
          <c:smooth val="0"/>
          <c:extLst xmlns:c16r2="http://schemas.microsoft.com/office/drawing/2015/06/chart">
            <c:ext xmlns:c16="http://schemas.microsoft.com/office/drawing/2014/chart" uri="{C3380CC4-5D6E-409C-BE32-E72D297353CC}">
              <c16:uniqueId val="{00000001-AC74-4A89-99B0-F9C9A2079E94}"/>
            </c:ext>
          </c:extLst>
        </c:ser>
        <c:dLbls>
          <c:showLegendKey val="0"/>
          <c:showVal val="0"/>
          <c:showCatName val="0"/>
          <c:showSerName val="0"/>
          <c:showPercent val="0"/>
          <c:showBubbleSize val="0"/>
        </c:dLbls>
        <c:marker val="1"/>
        <c:smooth val="0"/>
        <c:axId val="369129416"/>
        <c:axId val="369132160"/>
      </c:lineChart>
      <c:dateAx>
        <c:axId val="369129416"/>
        <c:scaling>
          <c:orientation val="minMax"/>
        </c:scaling>
        <c:delete val="1"/>
        <c:axPos val="b"/>
        <c:numFmt formatCode="&quot;H&quot;yy" sourceLinked="1"/>
        <c:majorTickMark val="none"/>
        <c:minorTickMark val="none"/>
        <c:tickLblPos val="none"/>
        <c:crossAx val="369132160"/>
        <c:crosses val="autoZero"/>
        <c:auto val="1"/>
        <c:lblOffset val="100"/>
        <c:baseTimeUnit val="years"/>
      </c:dateAx>
      <c:valAx>
        <c:axId val="369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181.15</c:v>
                </c:pt>
                <c:pt idx="1">
                  <c:v>174.05</c:v>
                </c:pt>
                <c:pt idx="2">
                  <c:v>171.13</c:v>
                </c:pt>
                <c:pt idx="3">
                  <c:v>169.78</c:v>
                </c:pt>
                <c:pt idx="4">
                  <c:v>169.9</c:v>
                </c:pt>
              </c:numCache>
            </c:numRef>
          </c:val>
          <c:extLst xmlns:c16r2="http://schemas.microsoft.com/office/drawing/2015/06/chart">
            <c:ext xmlns:c16="http://schemas.microsoft.com/office/drawing/2014/chart" uri="{C3380CC4-5D6E-409C-BE32-E72D297353CC}">
              <c16:uniqueId val="{00000000-0332-4901-8B0C-8AFB66A0BB02}"/>
            </c:ext>
          </c:extLst>
        </c:ser>
        <c:dLbls>
          <c:showLegendKey val="0"/>
          <c:showVal val="0"/>
          <c:showCatName val="0"/>
          <c:showSerName val="0"/>
          <c:showPercent val="0"/>
          <c:showBubbleSize val="0"/>
        </c:dLbls>
        <c:gapWidth val="150"/>
        <c:axId val="369134120"/>
        <c:axId val="36913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109.45</c:v>
                </c:pt>
                <c:pt idx="1">
                  <c:v>114.85</c:v>
                </c:pt>
                <c:pt idx="2">
                  <c:v>114.82</c:v>
                </c:pt>
                <c:pt idx="3">
                  <c:v>122.01</c:v>
                </c:pt>
                <c:pt idx="4">
                  <c:v>112.77</c:v>
                </c:pt>
              </c:numCache>
            </c:numRef>
          </c:val>
          <c:smooth val="0"/>
          <c:extLst xmlns:c16r2="http://schemas.microsoft.com/office/drawing/2015/06/chart">
            <c:ext xmlns:c16="http://schemas.microsoft.com/office/drawing/2014/chart" uri="{C3380CC4-5D6E-409C-BE32-E72D297353CC}">
              <c16:uniqueId val="{00000001-0332-4901-8B0C-8AFB66A0BB02}"/>
            </c:ext>
          </c:extLst>
        </c:ser>
        <c:dLbls>
          <c:showLegendKey val="0"/>
          <c:showVal val="0"/>
          <c:showCatName val="0"/>
          <c:showSerName val="0"/>
          <c:showPercent val="0"/>
          <c:showBubbleSize val="0"/>
        </c:dLbls>
        <c:marker val="1"/>
        <c:smooth val="0"/>
        <c:axId val="369134120"/>
        <c:axId val="369134512"/>
      </c:lineChart>
      <c:dateAx>
        <c:axId val="369134120"/>
        <c:scaling>
          <c:orientation val="minMax"/>
        </c:scaling>
        <c:delete val="1"/>
        <c:axPos val="b"/>
        <c:numFmt formatCode="&quot;H&quot;yy" sourceLinked="1"/>
        <c:majorTickMark val="none"/>
        <c:minorTickMark val="none"/>
        <c:tickLblPos val="none"/>
        <c:crossAx val="369134512"/>
        <c:crosses val="autoZero"/>
        <c:auto val="1"/>
        <c:lblOffset val="100"/>
        <c:baseTimeUnit val="years"/>
      </c:dateAx>
      <c:valAx>
        <c:axId val="36913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3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柏原市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tr">
        <f>データ!$M$6</f>
        <v>非設置</v>
      </c>
      <c r="AE8" s="50"/>
      <c r="AF8" s="50"/>
      <c r="AG8" s="50"/>
      <c r="AH8" s="50"/>
      <c r="AI8" s="50"/>
      <c r="AJ8" s="50"/>
      <c r="AK8" s="3"/>
      <c r="AL8" s="51">
        <f>データ!S6</f>
        <v>68874</v>
      </c>
      <c r="AM8" s="51"/>
      <c r="AN8" s="51"/>
      <c r="AO8" s="51"/>
      <c r="AP8" s="51"/>
      <c r="AQ8" s="51"/>
      <c r="AR8" s="51"/>
      <c r="AS8" s="51"/>
      <c r="AT8" s="46">
        <f>データ!T6</f>
        <v>25.33</v>
      </c>
      <c r="AU8" s="46"/>
      <c r="AV8" s="46"/>
      <c r="AW8" s="46"/>
      <c r="AX8" s="46"/>
      <c r="AY8" s="46"/>
      <c r="AZ8" s="46"/>
      <c r="BA8" s="46"/>
      <c r="BB8" s="46">
        <f>データ!U6</f>
        <v>2719.07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52.28</v>
      </c>
      <c r="J10" s="46"/>
      <c r="K10" s="46"/>
      <c r="L10" s="46"/>
      <c r="M10" s="46"/>
      <c r="N10" s="46"/>
      <c r="O10" s="46"/>
      <c r="P10" s="46">
        <f>データ!P6</f>
        <v>86.24</v>
      </c>
      <c r="Q10" s="46"/>
      <c r="R10" s="46"/>
      <c r="S10" s="46"/>
      <c r="T10" s="46"/>
      <c r="U10" s="46"/>
      <c r="V10" s="46"/>
      <c r="W10" s="46">
        <f>データ!Q6</f>
        <v>71.11</v>
      </c>
      <c r="X10" s="46"/>
      <c r="Y10" s="46"/>
      <c r="Z10" s="46"/>
      <c r="AA10" s="46"/>
      <c r="AB10" s="46"/>
      <c r="AC10" s="46"/>
      <c r="AD10" s="51">
        <f>データ!R6</f>
        <v>2805</v>
      </c>
      <c r="AE10" s="51"/>
      <c r="AF10" s="51"/>
      <c r="AG10" s="51"/>
      <c r="AH10" s="51"/>
      <c r="AI10" s="51"/>
      <c r="AJ10" s="51"/>
      <c r="AK10" s="2"/>
      <c r="AL10" s="51">
        <f>データ!V6</f>
        <v>59198</v>
      </c>
      <c r="AM10" s="51"/>
      <c r="AN10" s="51"/>
      <c r="AO10" s="51"/>
      <c r="AP10" s="51"/>
      <c r="AQ10" s="51"/>
      <c r="AR10" s="51"/>
      <c r="AS10" s="51"/>
      <c r="AT10" s="46">
        <f>データ!W6</f>
        <v>5.9</v>
      </c>
      <c r="AU10" s="46"/>
      <c r="AV10" s="46"/>
      <c r="AW10" s="46"/>
      <c r="AX10" s="46"/>
      <c r="AY10" s="46"/>
      <c r="AZ10" s="46"/>
      <c r="BA10" s="46"/>
      <c r="BB10" s="46">
        <f>データ!X6</f>
        <v>10033.56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0Zc5aqpIwQFdzbmOxJi4VAmoIr9nKtiN6S4I86xmBS90lXQy6e0Ip1wgXbgeWpEtCPQJaR1cpmAuRaDVIoZew==" saltValue="SV6R6c0HjOzPw9BmbNza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272213</v>
      </c>
      <c r="D6" s="33">
        <f t="shared" si="3"/>
        <v>46</v>
      </c>
      <c r="E6" s="33">
        <f t="shared" si="3"/>
        <v>17</v>
      </c>
      <c r="F6" s="33">
        <f t="shared" si="3"/>
        <v>1</v>
      </c>
      <c r="G6" s="33">
        <f t="shared" si="3"/>
        <v>0</v>
      </c>
      <c r="H6" s="33" t="str">
        <f t="shared" si="3"/>
        <v>大阪府　柏原市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52.28</v>
      </c>
      <c r="P6" s="34">
        <f t="shared" si="3"/>
        <v>86.24</v>
      </c>
      <c r="Q6" s="34">
        <f t="shared" si="3"/>
        <v>71.11</v>
      </c>
      <c r="R6" s="34">
        <f t="shared" si="3"/>
        <v>2805</v>
      </c>
      <c r="S6" s="34">
        <f t="shared" si="3"/>
        <v>68874</v>
      </c>
      <c r="T6" s="34">
        <f t="shared" si="3"/>
        <v>25.33</v>
      </c>
      <c r="U6" s="34">
        <f t="shared" si="3"/>
        <v>2719.07</v>
      </c>
      <c r="V6" s="34">
        <f t="shared" si="3"/>
        <v>59198</v>
      </c>
      <c r="W6" s="34">
        <f t="shared" si="3"/>
        <v>5.9</v>
      </c>
      <c r="X6" s="34">
        <f t="shared" si="3"/>
        <v>10033.56</v>
      </c>
      <c r="Y6" s="35">
        <f>IF(Y7="",NA(),Y7)</f>
        <v>100.94</v>
      </c>
      <c r="Z6" s="35">
        <f t="shared" ref="Z6:AH6" si="4">IF(Z7="",NA(),Z7)</f>
        <v>103.83</v>
      </c>
      <c r="AA6" s="35">
        <f t="shared" si="4"/>
        <v>104.25</v>
      </c>
      <c r="AB6" s="35">
        <f t="shared" si="4"/>
        <v>104.5</v>
      </c>
      <c r="AC6" s="35">
        <f t="shared" si="4"/>
        <v>103.75</v>
      </c>
      <c r="AD6" s="35">
        <f t="shared" si="4"/>
        <v>103.61</v>
      </c>
      <c r="AE6" s="35">
        <f t="shared" si="4"/>
        <v>105.43</v>
      </c>
      <c r="AF6" s="35">
        <f t="shared" si="4"/>
        <v>106.56</v>
      </c>
      <c r="AG6" s="35">
        <f t="shared" si="4"/>
        <v>109</v>
      </c>
      <c r="AH6" s="35">
        <f t="shared" si="4"/>
        <v>104.85</v>
      </c>
      <c r="AI6" s="34" t="str">
        <f>IF(AI7="","",IF(AI7="-","【-】","【"&amp;SUBSTITUTE(TEXT(AI7,"#,##0.00"),"-","△")&amp;"】"))</f>
        <v>【108.07】</v>
      </c>
      <c r="AJ6" s="35">
        <f>IF(AJ7="",NA(),AJ7)</f>
        <v>4.24</v>
      </c>
      <c r="AK6" s="34">
        <f t="shared" ref="AK6:AS6" si="5">IF(AK7="",NA(),AK7)</f>
        <v>0</v>
      </c>
      <c r="AL6" s="34">
        <f t="shared" si="5"/>
        <v>0</v>
      </c>
      <c r="AM6" s="34">
        <f t="shared" si="5"/>
        <v>0</v>
      </c>
      <c r="AN6" s="34">
        <f t="shared" si="5"/>
        <v>0</v>
      </c>
      <c r="AO6" s="35">
        <f t="shared" si="5"/>
        <v>13.93</v>
      </c>
      <c r="AP6" s="35">
        <f t="shared" si="5"/>
        <v>27.29</v>
      </c>
      <c r="AQ6" s="35">
        <f t="shared" si="5"/>
        <v>8.31</v>
      </c>
      <c r="AR6" s="34">
        <f t="shared" si="5"/>
        <v>0</v>
      </c>
      <c r="AS6" s="34">
        <f t="shared" si="5"/>
        <v>0</v>
      </c>
      <c r="AT6" s="34" t="str">
        <f>IF(AT7="","",IF(AT7="-","【-】","【"&amp;SUBSTITUTE(TEXT(AT7,"#,##0.00"),"-","△")&amp;"】"))</f>
        <v>【3.09】</v>
      </c>
      <c r="AU6" s="35">
        <f>IF(AU7="",NA(),AU7)</f>
        <v>21.51</v>
      </c>
      <c r="AV6" s="35">
        <f t="shared" ref="AV6:BD6" si="6">IF(AV7="",NA(),AV7)</f>
        <v>14.32</v>
      </c>
      <c r="AW6" s="35">
        <f t="shared" si="6"/>
        <v>34.68</v>
      </c>
      <c r="AX6" s="35">
        <f t="shared" si="6"/>
        <v>42.34</v>
      </c>
      <c r="AY6" s="35">
        <f t="shared" si="6"/>
        <v>18.059999999999999</v>
      </c>
      <c r="AZ6" s="35">
        <f t="shared" si="6"/>
        <v>63.14</v>
      </c>
      <c r="BA6" s="35">
        <f t="shared" si="6"/>
        <v>77.83</v>
      </c>
      <c r="BB6" s="35">
        <f t="shared" si="6"/>
        <v>86.93</v>
      </c>
      <c r="BC6" s="35">
        <f t="shared" si="6"/>
        <v>70.66</v>
      </c>
      <c r="BD6" s="35">
        <f t="shared" si="6"/>
        <v>53.32</v>
      </c>
      <c r="BE6" s="34" t="str">
        <f>IF(BE7="","",IF(BE7="-","【-】","【"&amp;SUBSTITUTE(TEXT(BE7,"#,##0.00"),"-","△")&amp;"】"))</f>
        <v>【69.54】</v>
      </c>
      <c r="BF6" s="35">
        <f>IF(BF7="",NA(),BF7)</f>
        <v>1698.06</v>
      </c>
      <c r="BG6" s="35">
        <f t="shared" ref="BG6:BO6" si="7">IF(BG7="",NA(),BG7)</f>
        <v>1661.24</v>
      </c>
      <c r="BH6" s="35">
        <f t="shared" si="7"/>
        <v>1578.57</v>
      </c>
      <c r="BI6" s="35">
        <f t="shared" si="7"/>
        <v>1524.58</v>
      </c>
      <c r="BJ6" s="35">
        <f t="shared" si="7"/>
        <v>1472.87</v>
      </c>
      <c r="BK6" s="35">
        <f t="shared" si="7"/>
        <v>664.11</v>
      </c>
      <c r="BL6" s="35">
        <f t="shared" si="7"/>
        <v>710.4</v>
      </c>
      <c r="BM6" s="35">
        <f t="shared" si="7"/>
        <v>674.86</v>
      </c>
      <c r="BN6" s="35">
        <f t="shared" si="7"/>
        <v>670.71</v>
      </c>
      <c r="BO6" s="35">
        <f t="shared" si="7"/>
        <v>719.63</v>
      </c>
      <c r="BP6" s="34" t="str">
        <f>IF(BP7="","",IF(BP7="-","【-】","【"&amp;SUBSTITUTE(TEXT(BP7,"#,##0.00"),"-","△")&amp;"】"))</f>
        <v>【682.51】</v>
      </c>
      <c r="BQ6" s="35">
        <f>IF(BQ7="",NA(),BQ7)</f>
        <v>93.84</v>
      </c>
      <c r="BR6" s="35">
        <f t="shared" ref="BR6:BZ6" si="8">IF(BR7="",NA(),BR7)</f>
        <v>97.45</v>
      </c>
      <c r="BS6" s="35">
        <f t="shared" si="8"/>
        <v>99.51</v>
      </c>
      <c r="BT6" s="35">
        <f t="shared" si="8"/>
        <v>100.39</v>
      </c>
      <c r="BU6" s="35">
        <f t="shared" si="8"/>
        <v>99.73</v>
      </c>
      <c r="BV6" s="35">
        <f t="shared" si="8"/>
        <v>100.01</v>
      </c>
      <c r="BW6" s="35">
        <f t="shared" si="8"/>
        <v>97.39</v>
      </c>
      <c r="BX6" s="35">
        <f t="shared" si="8"/>
        <v>97.78</v>
      </c>
      <c r="BY6" s="35">
        <f t="shared" si="8"/>
        <v>96.07</v>
      </c>
      <c r="BZ6" s="35">
        <f t="shared" si="8"/>
        <v>97.9</v>
      </c>
      <c r="CA6" s="34" t="str">
        <f>IF(CA7="","",IF(CA7="-","【-】","【"&amp;SUBSTITUTE(TEXT(CA7,"#,##0.00"),"-","△")&amp;"】"))</f>
        <v>【100.34】</v>
      </c>
      <c r="CB6" s="35">
        <f>IF(CB7="",NA(),CB7)</f>
        <v>181.15</v>
      </c>
      <c r="CC6" s="35">
        <f t="shared" ref="CC6:CK6" si="9">IF(CC7="",NA(),CC7)</f>
        <v>174.05</v>
      </c>
      <c r="CD6" s="35">
        <f t="shared" si="9"/>
        <v>171.13</v>
      </c>
      <c r="CE6" s="35">
        <f t="shared" si="9"/>
        <v>169.78</v>
      </c>
      <c r="CF6" s="35">
        <f t="shared" si="9"/>
        <v>169.9</v>
      </c>
      <c r="CG6" s="35">
        <f t="shared" si="9"/>
        <v>109.45</v>
      </c>
      <c r="CH6" s="35">
        <f t="shared" si="9"/>
        <v>114.85</v>
      </c>
      <c r="CI6" s="35">
        <f t="shared" si="9"/>
        <v>114.82</v>
      </c>
      <c r="CJ6" s="35">
        <f t="shared" si="9"/>
        <v>122.01</v>
      </c>
      <c r="CK6" s="35">
        <f t="shared" si="9"/>
        <v>112.77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90.31</v>
      </c>
      <c r="CY6" s="35">
        <f t="shared" ref="CY6:DG6" si="11">IF(CY7="",NA(),CY7)</f>
        <v>90.59</v>
      </c>
      <c r="CZ6" s="35">
        <f t="shared" si="11"/>
        <v>90.93</v>
      </c>
      <c r="DA6" s="35">
        <f t="shared" si="11"/>
        <v>91.56</v>
      </c>
      <c r="DB6" s="35">
        <f t="shared" si="11"/>
        <v>91.84</v>
      </c>
      <c r="DC6" s="35">
        <f t="shared" si="11"/>
        <v>97.41</v>
      </c>
      <c r="DD6" s="35">
        <f t="shared" si="11"/>
        <v>96.99</v>
      </c>
      <c r="DE6" s="35">
        <f t="shared" si="11"/>
        <v>97.08</v>
      </c>
      <c r="DF6" s="35">
        <f t="shared" si="11"/>
        <v>96.71</v>
      </c>
      <c r="DG6" s="35">
        <f t="shared" si="11"/>
        <v>96.8</v>
      </c>
      <c r="DH6" s="34" t="str">
        <f>IF(DH7="","",IF(DH7="-","【-】","【"&amp;SUBSTITUTE(TEXT(DH7,"#,##0.00"),"-","△")&amp;"】"))</f>
        <v>【95.35】</v>
      </c>
      <c r="DI6" s="35">
        <f>IF(DI7="",NA(),DI7)</f>
        <v>6.05</v>
      </c>
      <c r="DJ6" s="35">
        <f t="shared" ref="DJ6:DR6" si="12">IF(DJ7="",NA(),DJ7)</f>
        <v>8.82</v>
      </c>
      <c r="DK6" s="35">
        <f t="shared" si="12"/>
        <v>11.6</v>
      </c>
      <c r="DL6" s="35">
        <f t="shared" si="12"/>
        <v>14.32</v>
      </c>
      <c r="DM6" s="35">
        <f t="shared" si="12"/>
        <v>16.97</v>
      </c>
      <c r="DN6" s="35">
        <f t="shared" si="12"/>
        <v>17.82</v>
      </c>
      <c r="DO6" s="35">
        <f t="shared" si="12"/>
        <v>19.579999999999998</v>
      </c>
      <c r="DP6" s="35">
        <f t="shared" si="12"/>
        <v>22.24</v>
      </c>
      <c r="DQ6" s="35">
        <f t="shared" si="12"/>
        <v>15.87</v>
      </c>
      <c r="DR6" s="35">
        <f t="shared" si="12"/>
        <v>14.72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3.27</v>
      </c>
      <c r="EA6" s="35">
        <f t="shared" si="13"/>
        <v>0.28999999999999998</v>
      </c>
      <c r="EB6" s="35">
        <f t="shared" si="13"/>
        <v>0.53</v>
      </c>
      <c r="EC6" s="35">
        <f t="shared" si="13"/>
        <v>1.01</v>
      </c>
      <c r="ED6" s="34" t="str">
        <f>IF(ED7="","",IF(ED7="-","【-】","【"&amp;SUBSTITUTE(TEXT(ED7,"#,##0.00"),"-","△")&amp;"】"))</f>
        <v>【5.90】</v>
      </c>
      <c r="EE6" s="34">
        <f>IF(EE7="",NA(),EE7)</f>
        <v>0</v>
      </c>
      <c r="EF6" s="34">
        <f t="shared" ref="EF6:EN6" si="14">IF(EF7="",NA(),EF7)</f>
        <v>0</v>
      </c>
      <c r="EG6" s="34">
        <f t="shared" si="14"/>
        <v>0</v>
      </c>
      <c r="EH6" s="34">
        <f t="shared" si="14"/>
        <v>0</v>
      </c>
      <c r="EI6" s="34">
        <f t="shared" si="14"/>
        <v>0</v>
      </c>
      <c r="EJ6" s="35">
        <f t="shared" si="14"/>
        <v>0.02</v>
      </c>
      <c r="EK6" s="35">
        <f t="shared" si="14"/>
        <v>0.04</v>
      </c>
      <c r="EL6" s="35">
        <f t="shared" si="14"/>
        <v>0.15</v>
      </c>
      <c r="EM6" s="35">
        <f t="shared" si="14"/>
        <v>0.02</v>
      </c>
      <c r="EN6" s="35">
        <f t="shared" si="14"/>
        <v>0.06</v>
      </c>
      <c r="EO6" s="34" t="str">
        <f>IF(EO7="","",IF(EO7="-","【-】","【"&amp;SUBSTITUTE(TEXT(EO7,"#,##0.00"),"-","△")&amp;"】"))</f>
        <v>【0.22】</v>
      </c>
    </row>
    <row r="7" spans="1:148" s="36" customFormat="1" x14ac:dyDescent="0.15">
      <c r="A7" s="28"/>
      <c r="B7" s="37">
        <v>2019</v>
      </c>
      <c r="C7" s="37">
        <v>272213</v>
      </c>
      <c r="D7" s="37">
        <v>46</v>
      </c>
      <c r="E7" s="37">
        <v>17</v>
      </c>
      <c r="F7" s="37">
        <v>1</v>
      </c>
      <c r="G7" s="37">
        <v>0</v>
      </c>
      <c r="H7" s="37" t="s">
        <v>95</v>
      </c>
      <c r="I7" s="37" t="s">
        <v>96</v>
      </c>
      <c r="J7" s="37" t="s">
        <v>97</v>
      </c>
      <c r="K7" s="37" t="s">
        <v>98</v>
      </c>
      <c r="L7" s="37" t="s">
        <v>99</v>
      </c>
      <c r="M7" s="37" t="s">
        <v>100</v>
      </c>
      <c r="N7" s="38" t="s">
        <v>101</v>
      </c>
      <c r="O7" s="38">
        <v>52.28</v>
      </c>
      <c r="P7" s="38">
        <v>86.24</v>
      </c>
      <c r="Q7" s="38">
        <v>71.11</v>
      </c>
      <c r="R7" s="38">
        <v>2805</v>
      </c>
      <c r="S7" s="38">
        <v>68874</v>
      </c>
      <c r="T7" s="38">
        <v>25.33</v>
      </c>
      <c r="U7" s="38">
        <v>2719.07</v>
      </c>
      <c r="V7" s="38">
        <v>59198</v>
      </c>
      <c r="W7" s="38">
        <v>5.9</v>
      </c>
      <c r="X7" s="38">
        <v>10033.56</v>
      </c>
      <c r="Y7" s="38">
        <v>100.94</v>
      </c>
      <c r="Z7" s="38">
        <v>103.83</v>
      </c>
      <c r="AA7" s="38">
        <v>104.25</v>
      </c>
      <c r="AB7" s="38">
        <v>104.5</v>
      </c>
      <c r="AC7" s="38">
        <v>103.75</v>
      </c>
      <c r="AD7" s="38">
        <v>103.61</v>
      </c>
      <c r="AE7" s="38">
        <v>105.43</v>
      </c>
      <c r="AF7" s="38">
        <v>106.56</v>
      </c>
      <c r="AG7" s="38">
        <v>109</v>
      </c>
      <c r="AH7" s="38">
        <v>104.85</v>
      </c>
      <c r="AI7" s="38">
        <v>108.07</v>
      </c>
      <c r="AJ7" s="38">
        <v>4.24</v>
      </c>
      <c r="AK7" s="38">
        <v>0</v>
      </c>
      <c r="AL7" s="38">
        <v>0</v>
      </c>
      <c r="AM7" s="38">
        <v>0</v>
      </c>
      <c r="AN7" s="38">
        <v>0</v>
      </c>
      <c r="AO7" s="38">
        <v>13.93</v>
      </c>
      <c r="AP7" s="38">
        <v>27.29</v>
      </c>
      <c r="AQ7" s="38">
        <v>8.31</v>
      </c>
      <c r="AR7" s="38">
        <v>0</v>
      </c>
      <c r="AS7" s="38">
        <v>0</v>
      </c>
      <c r="AT7" s="38">
        <v>3.09</v>
      </c>
      <c r="AU7" s="38">
        <v>21.51</v>
      </c>
      <c r="AV7" s="38">
        <v>14.32</v>
      </c>
      <c r="AW7" s="38">
        <v>34.68</v>
      </c>
      <c r="AX7" s="38">
        <v>42.34</v>
      </c>
      <c r="AY7" s="38">
        <v>18.059999999999999</v>
      </c>
      <c r="AZ7" s="38">
        <v>63.14</v>
      </c>
      <c r="BA7" s="38">
        <v>77.83</v>
      </c>
      <c r="BB7" s="38">
        <v>86.93</v>
      </c>
      <c r="BC7" s="38">
        <v>70.66</v>
      </c>
      <c r="BD7" s="38">
        <v>53.32</v>
      </c>
      <c r="BE7" s="38">
        <v>69.540000000000006</v>
      </c>
      <c r="BF7" s="38">
        <v>1698.06</v>
      </c>
      <c r="BG7" s="38">
        <v>1661.24</v>
      </c>
      <c r="BH7" s="38">
        <v>1578.57</v>
      </c>
      <c r="BI7" s="38">
        <v>1524.58</v>
      </c>
      <c r="BJ7" s="38">
        <v>1472.87</v>
      </c>
      <c r="BK7" s="38">
        <v>664.11</v>
      </c>
      <c r="BL7" s="38">
        <v>710.4</v>
      </c>
      <c r="BM7" s="38">
        <v>674.86</v>
      </c>
      <c r="BN7" s="38">
        <v>670.71</v>
      </c>
      <c r="BO7" s="38">
        <v>719.63</v>
      </c>
      <c r="BP7" s="38">
        <v>682.51</v>
      </c>
      <c r="BQ7" s="38">
        <v>93.84</v>
      </c>
      <c r="BR7" s="38">
        <v>97.45</v>
      </c>
      <c r="BS7" s="38">
        <v>99.51</v>
      </c>
      <c r="BT7" s="38">
        <v>100.39</v>
      </c>
      <c r="BU7" s="38">
        <v>99.73</v>
      </c>
      <c r="BV7" s="38">
        <v>100.01</v>
      </c>
      <c r="BW7" s="38">
        <v>97.39</v>
      </c>
      <c r="BX7" s="38">
        <v>97.78</v>
      </c>
      <c r="BY7" s="38">
        <v>96.07</v>
      </c>
      <c r="BZ7" s="38">
        <v>97.9</v>
      </c>
      <c r="CA7" s="38">
        <v>100.34</v>
      </c>
      <c r="CB7" s="38">
        <v>181.15</v>
      </c>
      <c r="CC7" s="38">
        <v>174.05</v>
      </c>
      <c r="CD7" s="38">
        <v>171.13</v>
      </c>
      <c r="CE7" s="38">
        <v>169.78</v>
      </c>
      <c r="CF7" s="38">
        <v>169.9</v>
      </c>
      <c r="CG7" s="38">
        <v>109.45</v>
      </c>
      <c r="CH7" s="38">
        <v>114.85</v>
      </c>
      <c r="CI7" s="38">
        <v>114.82</v>
      </c>
      <c r="CJ7" s="38">
        <v>122.01</v>
      </c>
      <c r="CK7" s="38">
        <v>112.77</v>
      </c>
      <c r="CL7" s="38">
        <v>136.15</v>
      </c>
      <c r="CM7" s="38" t="s">
        <v>101</v>
      </c>
      <c r="CN7" s="38" t="s">
        <v>101</v>
      </c>
      <c r="CO7" s="38" t="s">
        <v>101</v>
      </c>
      <c r="CP7" s="38" t="s">
        <v>101</v>
      </c>
      <c r="CQ7" s="38" t="s">
        <v>101</v>
      </c>
      <c r="CR7" s="38" t="s">
        <v>101</v>
      </c>
      <c r="CS7" s="38" t="s">
        <v>101</v>
      </c>
      <c r="CT7" s="38" t="s">
        <v>101</v>
      </c>
      <c r="CU7" s="38" t="s">
        <v>101</v>
      </c>
      <c r="CV7" s="38" t="s">
        <v>101</v>
      </c>
      <c r="CW7" s="38">
        <v>59.64</v>
      </c>
      <c r="CX7" s="38">
        <v>90.31</v>
      </c>
      <c r="CY7" s="38">
        <v>90.59</v>
      </c>
      <c r="CZ7" s="38">
        <v>90.93</v>
      </c>
      <c r="DA7" s="38">
        <v>91.56</v>
      </c>
      <c r="DB7" s="38">
        <v>91.84</v>
      </c>
      <c r="DC7" s="38">
        <v>97.41</v>
      </c>
      <c r="DD7" s="38">
        <v>96.99</v>
      </c>
      <c r="DE7" s="38">
        <v>97.08</v>
      </c>
      <c r="DF7" s="38">
        <v>96.71</v>
      </c>
      <c r="DG7" s="38">
        <v>96.8</v>
      </c>
      <c r="DH7" s="38">
        <v>95.35</v>
      </c>
      <c r="DI7" s="38">
        <v>6.05</v>
      </c>
      <c r="DJ7" s="38">
        <v>8.82</v>
      </c>
      <c r="DK7" s="38">
        <v>11.6</v>
      </c>
      <c r="DL7" s="38">
        <v>14.32</v>
      </c>
      <c r="DM7" s="38">
        <v>16.97</v>
      </c>
      <c r="DN7" s="38">
        <v>17.82</v>
      </c>
      <c r="DO7" s="38">
        <v>19.579999999999998</v>
      </c>
      <c r="DP7" s="38">
        <v>22.24</v>
      </c>
      <c r="DQ7" s="38">
        <v>15.87</v>
      </c>
      <c r="DR7" s="38">
        <v>14.72</v>
      </c>
      <c r="DS7" s="38">
        <v>38.57</v>
      </c>
      <c r="DT7" s="38">
        <v>0</v>
      </c>
      <c r="DU7" s="38">
        <v>0</v>
      </c>
      <c r="DV7" s="38">
        <v>0</v>
      </c>
      <c r="DW7" s="38">
        <v>0</v>
      </c>
      <c r="DX7" s="38">
        <v>0</v>
      </c>
      <c r="DY7" s="38">
        <v>0</v>
      </c>
      <c r="DZ7" s="38">
        <v>3.27</v>
      </c>
      <c r="EA7" s="38">
        <v>0.28999999999999998</v>
      </c>
      <c r="EB7" s="38">
        <v>0.53</v>
      </c>
      <c r="EC7" s="38">
        <v>1.01</v>
      </c>
      <c r="ED7" s="38">
        <v>5.9</v>
      </c>
      <c r="EE7" s="38">
        <v>0</v>
      </c>
      <c r="EF7" s="38">
        <v>0</v>
      </c>
      <c r="EG7" s="38">
        <v>0</v>
      </c>
      <c r="EH7" s="38">
        <v>0</v>
      </c>
      <c r="EI7" s="38">
        <v>0</v>
      </c>
      <c r="EJ7" s="38">
        <v>0.02</v>
      </c>
      <c r="EK7" s="38">
        <v>0.04</v>
      </c>
      <c r="EL7" s="38">
        <v>0.15</v>
      </c>
      <c r="EM7" s="38">
        <v>0.02</v>
      </c>
      <c r="EN7" s="38">
        <v>0.06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2021-02-08T01:51:55Z</dcterms:modified>
</cp:coreProperties>
</file>