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公会計\R2\R1以前\(公表用)財務四表\公表\H29\20210317公表をPDFからエクセルに修正したときの公表元データ\"/>
    </mc:Choice>
  </mc:AlternateContent>
  <xr:revisionPtr revIDLastSave="0" documentId="13_ncr:1_{8D588EFD-99B1-4C04-950E-D62E16266BE7}" xr6:coauthVersionLast="45" xr6:coauthVersionMax="45" xr10:uidLastSave="{00000000-0000-0000-0000-000000000000}"/>
  <bookViews>
    <workbookView xWindow="-120" yWindow="-120" windowWidth="29040" windowHeight="15840" xr2:uid="{3BDABD81-CB06-4D8A-982F-779689DBDF86}"/>
  </bookViews>
  <sheets>
    <sheet name="有形固定資産の明細" sheetId="1" r:id="rId1"/>
    <sheet name="有形固定資産の行政目的別明細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未収、延滞まとめ" sheetId="8" r:id="rId8"/>
    <sheet name="地方債（借入先別）" sheetId="9" r:id="rId9"/>
    <sheet name="地方債（利率別など）" sheetId="10" r:id="rId10"/>
    <sheet name="引当金" sheetId="11" r:id="rId11"/>
    <sheet name="補助金" sheetId="12" r:id="rId12"/>
    <sheet name="財源明細" sheetId="13" r:id="rId13"/>
    <sheet name="財源情報明細" sheetId="14" r:id="rId14"/>
    <sheet name="資金明細" sheetId="15" r:id="rId15"/>
  </sheets>
  <externalReferences>
    <externalReference r:id="rId16"/>
  </externalReferences>
  <definedNames>
    <definedName name="ColumnEnd" localSheetId="10">引当金!$G$2</definedName>
    <definedName name="ColumnEnd" localSheetId="3">基金!$H$2</definedName>
    <definedName name="ColumnEnd" localSheetId="13">財源情報明細!$G$6</definedName>
    <definedName name="ColumnEnd" localSheetId="12">財源明細!$F$3</definedName>
    <definedName name="ColumnEnd" localSheetId="14">資金明細!$C$3</definedName>
    <definedName name="ColumnEnd" localSheetId="4">貸付金!$G$2</definedName>
    <definedName name="ColumnEnd" localSheetId="5">長期延滞債権!$D$2</definedName>
    <definedName name="ColumnEnd" localSheetId="2">投資及び出資金!$I$3</definedName>
    <definedName name="ColumnEnd" localSheetId="11">補助金!$I$3</definedName>
    <definedName name="ColumnEnd" localSheetId="7">'未収、延滞まとめ'!$C$2</definedName>
    <definedName name="ColumnEnd" localSheetId="6">未収金!$D$2</definedName>
    <definedName name="CSV" localSheetId="1">#REF!</definedName>
    <definedName name="CSV" localSheetId="0">#REF!</definedName>
    <definedName name="CSV">#REF!</definedName>
    <definedName name="CSVDATA" localSheetId="1">#REF!</definedName>
    <definedName name="CSVDATA" localSheetId="0">#REF!</definedName>
    <definedName name="CSVDATA">#REF!</definedName>
    <definedName name="DAN_KAIK_END" localSheetId="1">#REF!</definedName>
    <definedName name="DAN_KAIK_END">#REF!</definedName>
    <definedName name="DAN_KAIK_START" localSheetId="1">#REF!</definedName>
    <definedName name="DAN_KAIK_START">#REF!</definedName>
    <definedName name="End" localSheetId="10">引当金!$B$14</definedName>
    <definedName name="End" localSheetId="3">基金!$B$22</definedName>
    <definedName name="End" localSheetId="13">財源情報明細!$B$11</definedName>
    <definedName name="End" localSheetId="12">財源明細!#REF!</definedName>
    <definedName name="End" localSheetId="14">資金明細!$B$11</definedName>
    <definedName name="End" localSheetId="4">貸付金!$B$40</definedName>
    <definedName name="End" localSheetId="5">長期延滞債権!$B$38</definedName>
    <definedName name="End" localSheetId="11">補助金!$B$18</definedName>
    <definedName name="End" localSheetId="7">'未収、延滞まとめ'!$A$28</definedName>
    <definedName name="End" localSheetId="6">未収金!$B$40</definedName>
    <definedName name="End">投資及び出資金!$B$7</definedName>
    <definedName name="_xlnm.Print_Area" localSheetId="10">引当金!$A$1:$H$15</definedName>
    <definedName name="_xlnm.Print_Area" localSheetId="3">基金!$A$1:$I$25</definedName>
    <definedName name="_xlnm.Print_Area" localSheetId="13">財源情報明細!$A$4:$H$12</definedName>
    <definedName name="_xlnm.Print_Area" localSheetId="12">財源明細!$B$1:$G$32</definedName>
    <definedName name="_xlnm.Print_Area" localSheetId="14">資金明細!$A$1:$C$12</definedName>
    <definedName name="_xlnm.Print_Area" localSheetId="4">貸付金!$A$1:$H$41</definedName>
    <definedName name="_xlnm.Print_Area" localSheetId="8">'地方債（借入先別）'!$A$1:$M$19</definedName>
    <definedName name="_xlnm.Print_Area" localSheetId="9">'地方債（利率別など）'!$A$2:$L$19</definedName>
    <definedName name="_xlnm.Print_Area" localSheetId="5">長期延滞債権!$A$1:$D$39</definedName>
    <definedName name="_xlnm.Print_Area" localSheetId="2">投資及び出資金!$A$1:$M$36</definedName>
    <definedName name="_xlnm.Print_Area" localSheetId="11">補助金!$A$1:$K$19</definedName>
    <definedName name="_xlnm.Print_Area" localSheetId="7">'未収、延滞まとめ'!$A$1:$G$28</definedName>
    <definedName name="_xlnm.Print_Area" localSheetId="6">未収金!$A$1:$D$41</definedName>
    <definedName name="_xlnm.Print_Area" localSheetId="1">有形固定資産の行政目的別明細!$A$1:$T$27</definedName>
    <definedName name="_xlnm.Print_Area" localSheetId="0">有形固定資産の明細!$A$1:$P$24</definedName>
    <definedName name="Start" localSheetId="10">引当金!$B$2</definedName>
    <definedName name="Start" localSheetId="3">基金!$B$2</definedName>
    <definedName name="Start" localSheetId="13">財源情報明細!$B$5</definedName>
    <definedName name="Start" localSheetId="12">財源明細!$B$3</definedName>
    <definedName name="Start" localSheetId="14">資金明細!#REF!</definedName>
    <definedName name="Start" localSheetId="4">貸付金!$B$2</definedName>
    <definedName name="Start" localSheetId="5">長期延滞債権!$B$2</definedName>
    <definedName name="Start" localSheetId="2">投資及び出資金!$B$3</definedName>
    <definedName name="Start" localSheetId="11">補助金!$B$3</definedName>
    <definedName name="Start" localSheetId="7">'未収、延滞まとめ'!$A$2</definedName>
    <definedName name="Start" localSheetId="6">未収金!$B$2</definedName>
    <definedName name="Start">投資及び出資金!$B$3</definedName>
    <definedName name="Start1" localSheetId="11">#REF!</definedName>
    <definedName name="Start1">#REF!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投資及び出資金!$B$7</definedName>
    <definedName name="銘柄名">投資及び出資金!$B$3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5" l="1"/>
  <c r="G11" i="14"/>
  <c r="F11" i="14"/>
  <c r="E11" i="14"/>
  <c r="D11" i="14"/>
  <c r="C10" i="14"/>
  <c r="C9" i="14"/>
  <c r="C8" i="14"/>
  <c r="C7" i="14"/>
  <c r="F30" i="13"/>
  <c r="F31" i="13" s="1"/>
  <c r="F29" i="13"/>
  <c r="F23" i="13"/>
  <c r="F17" i="13"/>
  <c r="G18" i="12"/>
  <c r="G17" i="12"/>
  <c r="G8" i="12"/>
  <c r="F14" i="11"/>
  <c r="E14" i="11"/>
  <c r="D14" i="11"/>
  <c r="C14" i="11"/>
  <c r="G13" i="11"/>
  <c r="G11" i="11"/>
  <c r="G10" i="11"/>
  <c r="G8" i="11"/>
  <c r="G6" i="11"/>
  <c r="G5" i="11"/>
  <c r="B12" i="10"/>
  <c r="B6" i="10"/>
  <c r="L18" i="9"/>
  <c r="K18" i="9"/>
  <c r="J18" i="9"/>
  <c r="I18" i="9"/>
  <c r="H18" i="9"/>
  <c r="G18" i="9"/>
  <c r="F18" i="9"/>
  <c r="E18" i="9"/>
  <c r="D18" i="9"/>
  <c r="C18" i="9"/>
  <c r="G27" i="8"/>
  <c r="F27" i="8"/>
  <c r="C27" i="8"/>
  <c r="B27" i="8"/>
  <c r="G9" i="8"/>
  <c r="G28" i="8" s="1"/>
  <c r="F9" i="8"/>
  <c r="F28" i="8" s="1"/>
  <c r="C9" i="8"/>
  <c r="C28" i="8" s="1"/>
  <c r="B9" i="8"/>
  <c r="B28" i="8" s="1"/>
  <c r="D39" i="7"/>
  <c r="C39" i="7"/>
  <c r="C40" i="7" s="1"/>
  <c r="D17" i="7"/>
  <c r="D40" i="7" s="1"/>
  <c r="C17" i="7"/>
  <c r="D37" i="6"/>
  <c r="D38" i="6" s="1"/>
  <c r="C37" i="6"/>
  <c r="C38" i="6" s="1"/>
  <c r="D16" i="6"/>
  <c r="C16" i="6"/>
  <c r="G40" i="5"/>
  <c r="F40" i="5"/>
  <c r="E40" i="5"/>
  <c r="D40" i="5"/>
  <c r="C40" i="5"/>
  <c r="H22" i="4"/>
  <c r="F22" i="4"/>
  <c r="E22" i="4"/>
  <c r="D22" i="4"/>
  <c r="C22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L34" i="3"/>
  <c r="J34" i="3"/>
  <c r="G34" i="3"/>
  <c r="E34" i="3"/>
  <c r="D34" i="3"/>
  <c r="C34" i="3"/>
  <c r="K33" i="3"/>
  <c r="H33" i="3"/>
  <c r="F33" i="3"/>
  <c r="K32" i="3"/>
  <c r="H32" i="3"/>
  <c r="F32" i="3"/>
  <c r="K31" i="3"/>
  <c r="H31" i="3"/>
  <c r="F31" i="3"/>
  <c r="K30" i="3"/>
  <c r="H30" i="3"/>
  <c r="F30" i="3"/>
  <c r="K29" i="3"/>
  <c r="H29" i="3"/>
  <c r="F29" i="3"/>
  <c r="K28" i="3"/>
  <c r="H28" i="3"/>
  <c r="F28" i="3"/>
  <c r="K27" i="3"/>
  <c r="H27" i="3"/>
  <c r="F27" i="3"/>
  <c r="K26" i="3"/>
  <c r="H26" i="3"/>
  <c r="F26" i="3"/>
  <c r="K25" i="3"/>
  <c r="H25" i="3"/>
  <c r="F25" i="3"/>
  <c r="I25" i="3" s="1"/>
  <c r="K24" i="3"/>
  <c r="H24" i="3"/>
  <c r="F24" i="3"/>
  <c r="K18" i="3"/>
  <c r="J18" i="3"/>
  <c r="G18" i="3"/>
  <c r="E18" i="3"/>
  <c r="D18" i="3"/>
  <c r="C18" i="3"/>
  <c r="H16" i="3"/>
  <c r="F16" i="3"/>
  <c r="H15" i="3"/>
  <c r="F15" i="3"/>
  <c r="H14" i="3"/>
  <c r="F14" i="3"/>
  <c r="H13" i="3"/>
  <c r="F13" i="3"/>
  <c r="I7" i="3"/>
  <c r="F7" i="3"/>
  <c r="D7" i="3"/>
  <c r="C7" i="3"/>
  <c r="H6" i="3"/>
  <c r="G5" i="3"/>
  <c r="G7" i="3" s="1"/>
  <c r="E5" i="3"/>
  <c r="C11" i="14" l="1"/>
  <c r="G14" i="11"/>
  <c r="G22" i="4"/>
  <c r="I27" i="3"/>
  <c r="I31" i="3"/>
  <c r="I14" i="3"/>
  <c r="I28" i="3"/>
  <c r="I32" i="3"/>
  <c r="H5" i="3"/>
  <c r="H7" i="3" s="1"/>
  <c r="I29" i="3"/>
  <c r="I33" i="3"/>
  <c r="I16" i="3"/>
  <c r="I15" i="3"/>
  <c r="F18" i="3"/>
  <c r="E7" i="3"/>
  <c r="K34" i="3"/>
  <c r="F34" i="3"/>
  <c r="I26" i="3"/>
  <c r="I30" i="3"/>
  <c r="I24" i="3"/>
  <c r="I13" i="3"/>
  <c r="I18" i="3" l="1"/>
  <c r="I34" i="3"/>
</calcChain>
</file>

<file path=xl/sharedStrings.xml><?xml version="1.0" encoding="utf-8"?>
<sst xmlns="http://schemas.openxmlformats.org/spreadsheetml/2006/main" count="593" uniqueCount="273">
  <si>
    <t>附属明細書</t>
    <rPh sb="0" eb="2">
      <t>フゾク</t>
    </rPh>
    <rPh sb="2" eb="4">
      <t>メイサイ</t>
    </rPh>
    <rPh sb="4" eb="5">
      <t>ショ</t>
    </rPh>
    <phoneticPr fontId="6"/>
  </si>
  <si>
    <t>1.貸借対照表の内容に関する明細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</si>
  <si>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(1)資産項目の明細</t>
    <rPh sb="3" eb="5">
      <t>シサン</t>
    </rPh>
    <rPh sb="5" eb="7">
      <t>コウモク</t>
    </rPh>
    <rPh sb="8" eb="10">
      <t>メイサイ</t>
    </rPh>
    <phoneticPr fontId="6"/>
  </si>
  <si>
    <t>①有形固定資産の明細</t>
    <phoneticPr fontId="6"/>
  </si>
  <si>
    <t>（単位：円）</t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</si>
  <si>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</si>
  <si>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</si>
  <si>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</si>
  <si>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</si>
  <si>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</si>
  <si>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</si>
  <si>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</si>
  <si>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</si>
  <si>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</si>
  <si>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</si>
  <si>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</si>
  <si>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-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</si>
  <si>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</si>
  <si>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</si>
  <si>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</si>
  <si>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</si>
  <si>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</si>
  <si>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</si>
  <si>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</si>
  <si>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</si>
  <si>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</si>
  <si>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</si>
  <si>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合計</t>
  </si>
  <si>
    <t>②有形固定資産の行政目的別明細</t>
    <phoneticPr fontId="6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</si>
  <si>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</si>
  <si>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</si>
  <si>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</si>
  <si>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</si>
  <si>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</si>
  <si>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</si>
  <si>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</si>
  <si>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未設定</t>
  </si>
  <si>
    <t>③投資及び出資金の明細</t>
    <phoneticPr fontId="15"/>
  </si>
  <si>
    <t>市場価格のあるもの</t>
    <rPh sb="0" eb="2">
      <t>シジョウ</t>
    </rPh>
    <rPh sb="2" eb="4">
      <t>カカク</t>
    </rPh>
    <phoneticPr fontId="15"/>
  </si>
  <si>
    <t>（単位：円）</t>
    <rPh sb="1" eb="3">
      <t>タンイ</t>
    </rPh>
    <rPh sb="4" eb="5">
      <t>エン</t>
    </rPh>
    <phoneticPr fontId="15"/>
  </si>
  <si>
    <t>銘柄名</t>
    <rPh sb="0" eb="2">
      <t>メイガラ</t>
    </rPh>
    <rPh sb="2" eb="3">
      <t>メイ</t>
    </rPh>
    <phoneticPr fontId="15"/>
  </si>
  <si>
    <t xml:space="preserve">
株数・口数など
（A）</t>
    <rPh sb="1" eb="3">
      <t>カブスウ</t>
    </rPh>
    <rPh sb="4" eb="5">
      <t>クチ</t>
    </rPh>
    <rPh sb="5" eb="6">
      <t>スウ</t>
    </rPh>
    <phoneticPr fontId="15"/>
  </si>
  <si>
    <t xml:space="preserve">
時価単価
（B）</t>
    <rPh sb="1" eb="3">
      <t>ジカ</t>
    </rPh>
    <rPh sb="3" eb="5">
      <t>タンカ</t>
    </rPh>
    <phoneticPr fontId="1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</si>
  <si>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5"/>
  </si>
  <si>
    <t xml:space="preserve">
取得単価
（D)</t>
    <rPh sb="1" eb="3">
      <t>シュトク</t>
    </rPh>
    <rPh sb="3" eb="5">
      <t>タンカ</t>
    </rPh>
    <phoneticPr fontId="15"/>
  </si>
  <si>
    <t>取得原価
（A）×（D)
（E)</t>
    <rPh sb="0" eb="2">
      <t>シュトク</t>
    </rPh>
    <rPh sb="2" eb="4">
      <t>ゲンカ</t>
    </rPh>
    <phoneticPr fontId="15"/>
  </si>
  <si>
    <t>評価差額
（C）－（E)
（F)</t>
    <rPh sb="0" eb="2">
      <t>ヒョウカ</t>
    </rPh>
    <rPh sb="2" eb="4">
      <t>サガク</t>
    </rPh>
    <phoneticPr fontId="1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</si>
  <si>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</si>
  <si>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合計行開始</t>
    <phoneticPr fontId="15"/>
  </si>
  <si>
    <t>合計行終了</t>
    <rPh sb="3" eb="5">
      <t>シュウリョウ</t>
    </rPh>
    <phoneticPr fontId="15"/>
  </si>
  <si>
    <t>合計</t>
    <rPh sb="0" eb="2">
      <t>ゴウケイ</t>
    </rPh>
    <phoneticPr fontId="1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</si>
  <si>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5"/>
  </si>
  <si>
    <t>相手先名</t>
    <rPh sb="0" eb="3">
      <t>アイテサキ</t>
    </rPh>
    <rPh sb="3" eb="4">
      <t>メイ</t>
    </rPh>
    <phoneticPr fontId="1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</si>
  <si>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</si>
  <si>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</si>
  <si>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</si>
  <si>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（B）－（C)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</si>
  <si>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</si>
  <si>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</si>
  <si>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</si>
  <si>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5"/>
  </si>
  <si>
    <t>柏原市水道事業会計</t>
    <rPh sb="0" eb="3">
      <t>カシワラシ</t>
    </rPh>
    <rPh sb="3" eb="5">
      <t>スイドウ</t>
    </rPh>
    <rPh sb="5" eb="7">
      <t>ジギョウ</t>
    </rPh>
    <rPh sb="7" eb="9">
      <t>カイケイ</t>
    </rPh>
    <phoneticPr fontId="15"/>
  </si>
  <si>
    <t>記載なし</t>
    <rPh sb="0" eb="2">
      <t>キサイ</t>
    </rPh>
    <phoneticPr fontId="15"/>
  </si>
  <si>
    <t>市立柏原病院事業会計</t>
    <rPh sb="0" eb="2">
      <t>シリツ</t>
    </rPh>
    <rPh sb="2" eb="4">
      <t>カシワラ</t>
    </rPh>
    <rPh sb="4" eb="6">
      <t>ビョウイン</t>
    </rPh>
    <rPh sb="6" eb="8">
      <t>ジギョウ</t>
    </rPh>
    <rPh sb="8" eb="10">
      <t>カイケイ</t>
    </rPh>
    <phoneticPr fontId="15"/>
  </si>
  <si>
    <t>柏原市土地開発公社</t>
    <rPh sb="0" eb="3">
      <t>カシワラシ</t>
    </rPh>
    <rPh sb="3" eb="5">
      <t>トチ</t>
    </rPh>
    <rPh sb="5" eb="7">
      <t>カイハツ</t>
    </rPh>
    <rPh sb="7" eb="9">
      <t>コウシャ</t>
    </rPh>
    <phoneticPr fontId="15"/>
  </si>
  <si>
    <t>柏原市健康推進財団</t>
    <rPh sb="0" eb="3">
      <t>カシワラシ</t>
    </rPh>
    <rPh sb="3" eb="5">
      <t>ケンコウ</t>
    </rPh>
    <rPh sb="5" eb="7">
      <t>スイシン</t>
    </rPh>
    <rPh sb="7" eb="9">
      <t>ザイダン</t>
    </rPh>
    <phoneticPr fontId="15"/>
  </si>
  <si>
    <t>-</t>
    <phoneticPr fontId="15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</si>
  <si>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</si>
  <si>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</si>
  <si>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</si>
  <si>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5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</si>
  <si>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15"/>
  </si>
  <si>
    <t>(財)大阪府地域福祉推進財団</t>
    <rPh sb="1" eb="2">
      <t>ザイ</t>
    </rPh>
    <rPh sb="3" eb="6">
      <t>オオサカフ</t>
    </rPh>
    <rPh sb="6" eb="8">
      <t>チイキ</t>
    </rPh>
    <rPh sb="8" eb="10">
      <t>フクシ</t>
    </rPh>
    <rPh sb="10" eb="12">
      <t>スイシン</t>
    </rPh>
    <rPh sb="12" eb="14">
      <t>ザイダン</t>
    </rPh>
    <phoneticPr fontId="15"/>
  </si>
  <si>
    <t>(財)砂防フロンティア整備推進機構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15"/>
  </si>
  <si>
    <t>（財）大阪みどりのトラスト協会</t>
    <rPh sb="1" eb="2">
      <t>ザイ</t>
    </rPh>
    <rPh sb="3" eb="5">
      <t>オオサカ</t>
    </rPh>
    <rPh sb="13" eb="15">
      <t>キョウカイ</t>
    </rPh>
    <phoneticPr fontId="15"/>
  </si>
  <si>
    <t>(財)大阪府暴力追放推進センター</t>
    <rPh sb="1" eb="2">
      <t>ザイ</t>
    </rPh>
    <rPh sb="3" eb="6">
      <t>オオサカフ</t>
    </rPh>
    <rPh sb="6" eb="8">
      <t>ボウリョク</t>
    </rPh>
    <rPh sb="8" eb="10">
      <t>ツイホウ</t>
    </rPh>
    <rPh sb="10" eb="12">
      <t>スイシン</t>
    </rPh>
    <phoneticPr fontId="15"/>
  </si>
  <si>
    <t>森林さきもり基金</t>
    <rPh sb="0" eb="2">
      <t>シンリン</t>
    </rPh>
    <rPh sb="6" eb="8">
      <t>キキン</t>
    </rPh>
    <phoneticPr fontId="15"/>
  </si>
  <si>
    <t>(財)大阪人権歴史資料館</t>
    <rPh sb="1" eb="2">
      <t>ザイ</t>
    </rPh>
    <rPh sb="3" eb="5">
      <t>オオサカ</t>
    </rPh>
    <rPh sb="5" eb="7">
      <t>ジンケン</t>
    </rPh>
    <rPh sb="7" eb="9">
      <t>レキシ</t>
    </rPh>
    <rPh sb="9" eb="12">
      <t>シリョウカン</t>
    </rPh>
    <phoneticPr fontId="15"/>
  </si>
  <si>
    <t>(財)アジア・太平洋人権情報センター</t>
    <rPh sb="1" eb="2">
      <t>ザイ</t>
    </rPh>
    <rPh sb="7" eb="10">
      <t>タイヘイヨウ</t>
    </rPh>
    <rPh sb="10" eb="12">
      <t>ジンケン</t>
    </rPh>
    <rPh sb="12" eb="14">
      <t>ジョウホウ</t>
    </rPh>
    <phoneticPr fontId="1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</si>
  <si>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5"/>
  </si>
  <si>
    <t>④基金の明細</t>
    <phoneticPr fontId="15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</si>
  <si>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</si>
  <si>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</si>
  <si>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</si>
  <si>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</si>
  <si>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</si>
  <si>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</si>
  <si>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</si>
  <si>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減債基金</t>
    <rPh sb="0" eb="2">
      <t>ゲンサイ</t>
    </rPh>
    <rPh sb="2" eb="4">
      <t>キキン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</si>
  <si>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</si>
  <si>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15"/>
  </si>
  <si>
    <t>公園等整備基金</t>
    <rPh sb="0" eb="2">
      <t>コウエン</t>
    </rPh>
    <rPh sb="2" eb="3">
      <t>トウ</t>
    </rPh>
    <rPh sb="3" eb="5">
      <t>セイビ</t>
    </rPh>
    <rPh sb="5" eb="7">
      <t>キキン</t>
    </rPh>
    <phoneticPr fontId="15"/>
  </si>
  <si>
    <t>文化振興基金</t>
    <rPh sb="0" eb="2">
      <t>ブンカ</t>
    </rPh>
    <rPh sb="2" eb="4">
      <t>シンコウ</t>
    </rPh>
    <rPh sb="4" eb="6">
      <t>キキン</t>
    </rPh>
    <phoneticPr fontId="15"/>
  </si>
  <si>
    <t>ふるさと創生事業基金</t>
    <rPh sb="4" eb="6">
      <t>ソウセイ</t>
    </rPh>
    <rPh sb="6" eb="8">
      <t>ジギョウ</t>
    </rPh>
    <rPh sb="8" eb="10">
      <t>キキン</t>
    </rPh>
    <phoneticPr fontId="15"/>
  </si>
  <si>
    <t>心身障害者福祉基金</t>
    <rPh sb="0" eb="2">
      <t>シンシン</t>
    </rPh>
    <rPh sb="2" eb="4">
      <t>ショウガイ</t>
    </rPh>
    <rPh sb="4" eb="5">
      <t>シャ</t>
    </rPh>
    <rPh sb="5" eb="7">
      <t>フクシ</t>
    </rPh>
    <rPh sb="7" eb="9">
      <t>キキン</t>
    </rPh>
    <phoneticPr fontId="15"/>
  </si>
  <si>
    <t>心身障害児福祉基金</t>
    <rPh sb="0" eb="2">
      <t>シンシン</t>
    </rPh>
    <rPh sb="2" eb="4">
      <t>ショウガイ</t>
    </rPh>
    <rPh sb="4" eb="5">
      <t>ジ</t>
    </rPh>
    <rPh sb="5" eb="7">
      <t>フクシ</t>
    </rPh>
    <rPh sb="7" eb="9">
      <t>キキン</t>
    </rPh>
    <rPh sb="8" eb="9">
      <t>キン</t>
    </rPh>
    <phoneticPr fontId="15"/>
  </si>
  <si>
    <t>老人福祉基金</t>
    <rPh sb="0" eb="2">
      <t>ロウジン</t>
    </rPh>
    <rPh sb="2" eb="4">
      <t>フクシ</t>
    </rPh>
    <rPh sb="4" eb="6">
      <t>キキン</t>
    </rPh>
    <phoneticPr fontId="15"/>
  </si>
  <si>
    <t>奨学基金</t>
    <rPh sb="0" eb="2">
      <t>ショウガク</t>
    </rPh>
    <rPh sb="2" eb="4">
      <t>キキン</t>
    </rPh>
    <phoneticPr fontId="15"/>
  </si>
  <si>
    <t>校外教授奨励基金</t>
    <rPh sb="0" eb="2">
      <t>コウガイ</t>
    </rPh>
    <rPh sb="2" eb="4">
      <t>キョウジュ</t>
    </rPh>
    <rPh sb="4" eb="6">
      <t>ショウレイ</t>
    </rPh>
    <rPh sb="6" eb="8">
      <t>キキン</t>
    </rPh>
    <phoneticPr fontId="15"/>
  </si>
  <si>
    <t>スポーツ振興基金</t>
    <rPh sb="4" eb="6">
      <t>シンコウ</t>
    </rPh>
    <rPh sb="6" eb="8">
      <t>キキン</t>
    </rPh>
    <phoneticPr fontId="15"/>
  </si>
  <si>
    <t>文化スポーツ基金</t>
    <rPh sb="0" eb="2">
      <t>ブンカ</t>
    </rPh>
    <rPh sb="6" eb="8">
      <t>キキン</t>
    </rPh>
    <phoneticPr fontId="15"/>
  </si>
  <si>
    <t>ふるさと基金</t>
    <rPh sb="4" eb="6">
      <t>キキン</t>
    </rPh>
    <phoneticPr fontId="15"/>
  </si>
  <si>
    <t>更生資金貸付基金</t>
    <rPh sb="0" eb="2">
      <t>コウセイ</t>
    </rPh>
    <rPh sb="2" eb="4">
      <t>シキン</t>
    </rPh>
    <rPh sb="4" eb="6">
      <t>カシツケ</t>
    </rPh>
    <rPh sb="6" eb="8">
      <t>キキン</t>
    </rPh>
    <phoneticPr fontId="15"/>
  </si>
  <si>
    <t>高額療養費貸付基金</t>
    <rPh sb="0" eb="2">
      <t>コウガク</t>
    </rPh>
    <rPh sb="2" eb="5">
      <t>リョウヨウヒ</t>
    </rPh>
    <rPh sb="5" eb="7">
      <t>カシツケ</t>
    </rPh>
    <rPh sb="7" eb="9">
      <t>キキン</t>
    </rPh>
    <phoneticPr fontId="15"/>
  </si>
  <si>
    <t>⑤貸付金の明細</t>
    <phoneticPr fontId="15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</si>
  <si>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</si>
  <si>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</si>
  <si>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</si>
  <si>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</si>
  <si>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</si>
  <si>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5"/>
  </si>
  <si>
    <t>地方公営事業</t>
    <rPh sb="0" eb="2">
      <t>チホウ</t>
    </rPh>
    <rPh sb="2" eb="4">
      <t>コウエイ</t>
    </rPh>
    <rPh sb="4" eb="6">
      <t>ジギョウ</t>
    </rPh>
    <phoneticPr fontId="1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</si>
  <si>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</si>
  <si>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5"/>
  </si>
  <si>
    <t>地方三公社</t>
    <rPh sb="0" eb="2">
      <t>チホウ</t>
    </rPh>
    <rPh sb="2" eb="5">
      <t>サンコウシャ</t>
    </rPh>
    <phoneticPr fontId="15"/>
  </si>
  <si>
    <t>第三セクター等</t>
    <rPh sb="0" eb="1">
      <t>ダイ</t>
    </rPh>
    <rPh sb="1" eb="2">
      <t>サン</t>
    </rPh>
    <rPh sb="6" eb="7">
      <t>ナド</t>
    </rPh>
    <phoneticPr fontId="15"/>
  </si>
  <si>
    <t>その他の貸付金</t>
    <rPh sb="2" eb="3">
      <t>タ</t>
    </rPh>
    <rPh sb="4" eb="7">
      <t>カシツケキン</t>
    </rPh>
    <phoneticPr fontId="15"/>
  </si>
  <si>
    <t>奨学基金貸付金</t>
    <rPh sb="0" eb="2">
      <t>ショウガク</t>
    </rPh>
    <rPh sb="2" eb="4">
      <t>キキン</t>
    </rPh>
    <rPh sb="4" eb="6">
      <t>カシツケ</t>
    </rPh>
    <rPh sb="6" eb="7">
      <t>キン</t>
    </rPh>
    <phoneticPr fontId="15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</si>
  <si>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</si>
  <si>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</si>
  <si>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</si>
  <si>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合計行開始</t>
    <rPh sb="0" eb="2">
      <t>ゴウケイ</t>
    </rPh>
    <rPh sb="2" eb="3">
      <t>ギョウ</t>
    </rPh>
    <rPh sb="3" eb="5">
      <t>カイシ</t>
    </rPh>
    <phoneticPr fontId="15"/>
  </si>
  <si>
    <t>柏原市健康推進財団貸付金元利収入</t>
  </si>
  <si>
    <t>小計</t>
    <rPh sb="0" eb="2">
      <t>ショウケイ</t>
    </rPh>
    <phoneticPr fontId="15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</si>
  <si>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</si>
  <si>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5"/>
  </si>
  <si>
    <t>市民税</t>
    <rPh sb="0" eb="3">
      <t>シミンゼイ</t>
    </rPh>
    <phoneticPr fontId="15"/>
  </si>
  <si>
    <t>固定資産税</t>
    <rPh sb="0" eb="2">
      <t>コテイ</t>
    </rPh>
    <rPh sb="2" eb="5">
      <t>シサンゼイ</t>
    </rPh>
    <phoneticPr fontId="15"/>
  </si>
  <si>
    <t>軽自動車税</t>
    <rPh sb="0" eb="4">
      <t>ケイジドウシャ</t>
    </rPh>
    <rPh sb="4" eb="5">
      <t>ゼイ</t>
    </rPh>
    <phoneticPr fontId="15"/>
  </si>
  <si>
    <t>都市計画税</t>
    <rPh sb="0" eb="2">
      <t>トシ</t>
    </rPh>
    <rPh sb="2" eb="4">
      <t>ケイカク</t>
    </rPh>
    <rPh sb="4" eb="5">
      <t>ゼイ</t>
    </rPh>
    <phoneticPr fontId="15"/>
  </si>
  <si>
    <t>その他の未収金</t>
    <rPh sb="2" eb="3">
      <t>タ</t>
    </rPh>
    <rPh sb="4" eb="7">
      <t>ミシュウキン</t>
    </rPh>
    <phoneticPr fontId="15"/>
  </si>
  <si>
    <t>私立保育所保育料</t>
    <rPh sb="0" eb="2">
      <t>シリツ</t>
    </rPh>
    <rPh sb="2" eb="4">
      <t>ホイク</t>
    </rPh>
    <rPh sb="4" eb="5">
      <t>ショ</t>
    </rPh>
    <rPh sb="5" eb="7">
      <t>ホイク</t>
    </rPh>
    <rPh sb="7" eb="8">
      <t>リョウ</t>
    </rPh>
    <phoneticPr fontId="15"/>
  </si>
  <si>
    <t>放課後児童会負担金</t>
    <rPh sb="0" eb="3">
      <t>ホウカゴ</t>
    </rPh>
    <rPh sb="3" eb="6">
      <t>ジドウカイ</t>
    </rPh>
    <rPh sb="6" eb="9">
      <t>フタンキン</t>
    </rPh>
    <phoneticPr fontId="15"/>
  </si>
  <si>
    <t>放課後児童会延長保育負担金</t>
    <rPh sb="0" eb="3">
      <t>ホウカゴ</t>
    </rPh>
    <rPh sb="3" eb="6">
      <t>ジドウカイ</t>
    </rPh>
    <rPh sb="6" eb="8">
      <t>エンチョウ</t>
    </rPh>
    <rPh sb="8" eb="10">
      <t>ホイク</t>
    </rPh>
    <rPh sb="10" eb="13">
      <t>フタンキン</t>
    </rPh>
    <phoneticPr fontId="15"/>
  </si>
  <si>
    <t>公立保育所保育料</t>
    <rPh sb="0" eb="2">
      <t>コウリツ</t>
    </rPh>
    <rPh sb="2" eb="4">
      <t>ホイク</t>
    </rPh>
    <rPh sb="4" eb="5">
      <t>ショ</t>
    </rPh>
    <rPh sb="5" eb="7">
      <t>ホイク</t>
    </rPh>
    <rPh sb="7" eb="8">
      <t>リョウ</t>
    </rPh>
    <phoneticPr fontId="15"/>
  </si>
  <si>
    <t>公立幼稚園保育料</t>
    <rPh sb="0" eb="2">
      <t>コウリツ</t>
    </rPh>
    <rPh sb="2" eb="5">
      <t>ヨウチエン</t>
    </rPh>
    <rPh sb="5" eb="7">
      <t>ホイク</t>
    </rPh>
    <rPh sb="7" eb="8">
      <t>リョウ</t>
    </rPh>
    <phoneticPr fontId="15"/>
  </si>
  <si>
    <t>雑入</t>
    <rPh sb="0" eb="1">
      <t>ザツ</t>
    </rPh>
    <rPh sb="1" eb="2">
      <t>ニュウ</t>
    </rPh>
    <phoneticPr fontId="6"/>
  </si>
  <si>
    <t>サンヒル柏原土地建物貸付収入</t>
  </si>
  <si>
    <t>⑦未収金の明細</t>
    <rPh sb="1" eb="4">
      <t>ミシュウキン</t>
    </rPh>
    <rPh sb="5" eb="7">
      <t>メイサイ</t>
    </rPh>
    <phoneticPr fontId="15"/>
  </si>
  <si>
    <t>農林水産施設災害復旧費分担金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rPh sb="11" eb="14">
      <t>ブンタンキン</t>
    </rPh>
    <phoneticPr fontId="15"/>
  </si>
  <si>
    <t>公立保育所延長保育料</t>
    <rPh sb="0" eb="2">
      <t>コウリツ</t>
    </rPh>
    <rPh sb="2" eb="4">
      <t>ホイク</t>
    </rPh>
    <rPh sb="4" eb="5">
      <t>ショ</t>
    </rPh>
    <rPh sb="5" eb="7">
      <t>エンチョウ</t>
    </rPh>
    <rPh sb="7" eb="9">
      <t>ホイク</t>
    </rPh>
    <rPh sb="9" eb="10">
      <t>リョウ</t>
    </rPh>
    <phoneticPr fontId="15"/>
  </si>
  <si>
    <t>教育財産目的外使用料</t>
    <rPh sb="0" eb="2">
      <t>キョウイク</t>
    </rPh>
    <rPh sb="2" eb="4">
      <t>ザイサン</t>
    </rPh>
    <rPh sb="4" eb="6">
      <t>モクテキ</t>
    </rPh>
    <rPh sb="6" eb="7">
      <t>ガイ</t>
    </rPh>
    <rPh sb="7" eb="9">
      <t>シヨウ</t>
    </rPh>
    <rPh sb="9" eb="10">
      <t>リョウ</t>
    </rPh>
    <phoneticPr fontId="15"/>
  </si>
  <si>
    <t>雑入</t>
    <rPh sb="0" eb="1">
      <t>ザツ</t>
    </rPh>
    <rPh sb="1" eb="2">
      <t>ニュウ</t>
    </rPh>
    <phoneticPr fontId="15"/>
  </si>
  <si>
    <t>（２）負債項目の明細</t>
    <rPh sb="3" eb="5">
      <t>フサイ</t>
    </rPh>
    <rPh sb="5" eb="7">
      <t>コウモク</t>
    </rPh>
    <rPh sb="8" eb="10">
      <t>メイサイ</t>
    </rPh>
    <phoneticPr fontId="15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</si>
  <si>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5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</si>
  <si>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</si>
  <si>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</si>
  <si>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</si>
  <si>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</si>
  <si>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</si>
  <si>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</si>
  <si>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</si>
  <si>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</si>
  <si>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</si>
  <si>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</si>
  <si>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5"/>
  </si>
  <si>
    <t>　　一般公共事業</t>
    <rPh sb="2" eb="4">
      <t>イッパン</t>
    </rPh>
    <rPh sb="4" eb="6">
      <t>コウキョウ</t>
    </rPh>
    <rPh sb="6" eb="8">
      <t>ジギョウ</t>
    </rPh>
    <phoneticPr fontId="15"/>
  </si>
  <si>
    <t>　　公営住宅建設</t>
    <rPh sb="2" eb="4">
      <t>コウエイ</t>
    </rPh>
    <rPh sb="4" eb="6">
      <t>ジュウタク</t>
    </rPh>
    <rPh sb="6" eb="8">
      <t>ケンセツ</t>
    </rPh>
    <phoneticPr fontId="15"/>
  </si>
  <si>
    <t>　　災害復旧</t>
    <rPh sb="2" eb="4">
      <t>サイガイ</t>
    </rPh>
    <rPh sb="4" eb="6">
      <t>フッキュウ</t>
    </rPh>
    <phoneticPr fontId="15"/>
  </si>
  <si>
    <t>　　教育・福祉施設</t>
    <rPh sb="2" eb="4">
      <t>キョウイク</t>
    </rPh>
    <rPh sb="5" eb="7">
      <t>フクシ</t>
    </rPh>
    <rPh sb="7" eb="9">
      <t>シセツ</t>
    </rPh>
    <phoneticPr fontId="15"/>
  </si>
  <si>
    <t>　　一般単独事業</t>
    <rPh sb="2" eb="4">
      <t>イッパン</t>
    </rPh>
    <rPh sb="4" eb="6">
      <t>タンドク</t>
    </rPh>
    <rPh sb="6" eb="8">
      <t>ジギョウ</t>
    </rPh>
    <phoneticPr fontId="15"/>
  </si>
  <si>
    <t>　　その他</t>
    <rPh sb="4" eb="5">
      <t>ホカ</t>
    </rPh>
    <phoneticPr fontId="15"/>
  </si>
  <si>
    <t>【特別分】</t>
    <rPh sb="1" eb="3">
      <t>トクベツ</t>
    </rPh>
    <rPh sb="3" eb="4">
      <t>ブン</t>
    </rPh>
    <phoneticPr fontId="15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</si>
  <si>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</si>
  <si>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</si>
  <si>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</si>
  <si>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</si>
  <si>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</si>
  <si>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</si>
  <si>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</si>
  <si>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</si>
  <si>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</si>
  <si>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</si>
  <si>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</si>
  <si>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</si>
  <si>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</si>
  <si>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</si>
  <si>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（単位：円）</t>
    <rPh sb="4" eb="5">
      <t>エン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</si>
  <si>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</si>
  <si>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</si>
  <si>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</si>
  <si>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</si>
  <si>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</si>
  <si>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</si>
  <si>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</si>
  <si>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</si>
  <si>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</si>
  <si>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</si>
  <si>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</si>
  <si>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</si>
  <si>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5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</si>
  <si>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</si>
  <si>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</si>
  <si>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</si>
  <si>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</si>
  <si>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</si>
  <si>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</si>
  <si>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</si>
  <si>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固定資産</t>
    <rPh sb="0" eb="2">
      <t>コテイ</t>
    </rPh>
    <rPh sb="2" eb="4">
      <t>シサン</t>
    </rPh>
    <phoneticPr fontId="1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</si>
  <si>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1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</si>
  <si>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5"/>
  </si>
  <si>
    <t>流動資産</t>
    <rPh sb="0" eb="2">
      <t>リュウドウ</t>
    </rPh>
    <rPh sb="2" eb="4">
      <t>シサン</t>
    </rPh>
    <phoneticPr fontId="15"/>
  </si>
  <si>
    <t>固定負債</t>
    <rPh sb="0" eb="2">
      <t>コテイ</t>
    </rPh>
    <rPh sb="2" eb="4">
      <t>フサイ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</si>
  <si>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</si>
  <si>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15"/>
  </si>
  <si>
    <t>流動負債</t>
    <rPh sb="0" eb="2">
      <t>リュウドウ</t>
    </rPh>
    <rPh sb="2" eb="4">
      <t>フサイ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</si>
  <si>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</si>
  <si>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</si>
  <si>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（１）補助金等の明細</t>
    <rPh sb="3" eb="7">
      <t>ホジョキンナド</t>
    </rPh>
    <rPh sb="8" eb="10">
      <t>メイサイ</t>
    </rPh>
    <phoneticPr fontId="6"/>
  </si>
  <si>
    <t>（単位：円）</t>
    <rPh sb="1" eb="3">
      <t>タンイ</t>
    </rPh>
    <rPh sb="4" eb="5">
      <t>エン</t>
    </rPh>
    <phoneticPr fontId="18"/>
  </si>
  <si>
    <t>区分</t>
    <rPh sb="0" eb="2">
      <t>クブン</t>
    </rPh>
    <phoneticPr fontId="6"/>
  </si>
  <si>
    <t>名称</t>
    <rPh sb="0" eb="2">
      <t>メイショウ</t>
    </rPh>
    <phoneticPr fontId="6"/>
  </si>
  <si>
    <t>相手先</t>
    <rPh sb="0" eb="3">
      <t>アイテサキ</t>
    </rPh>
    <phoneticPr fontId="6"/>
  </si>
  <si>
    <t>金額</t>
    <rPh sb="0" eb="2">
      <t>キンガク</t>
    </rPh>
    <phoneticPr fontId="6"/>
  </si>
  <si>
    <t>支出目的</t>
    <rPh sb="0" eb="2">
      <t>シシュツ</t>
    </rPh>
    <rPh sb="2" eb="4">
      <t>モクテキ</t>
    </rPh>
    <phoneticPr fontId="6"/>
  </si>
  <si>
    <t>他団体への公共施設等整備補助金等_x000D_
(所有外資産分）</t>
    <phoneticPr fontId="15"/>
  </si>
  <si>
    <t>集会所修繕等補助金</t>
    <rPh sb="0" eb="3">
      <t>シュウカイショ</t>
    </rPh>
    <rPh sb="3" eb="5">
      <t>シュウゼン</t>
    </rPh>
    <rPh sb="5" eb="6">
      <t>トウ</t>
    </rPh>
    <rPh sb="6" eb="9">
      <t>ホジョキン</t>
    </rPh>
    <phoneticPr fontId="15"/>
  </si>
  <si>
    <t>地区町会等</t>
    <rPh sb="0" eb="2">
      <t>チク</t>
    </rPh>
    <rPh sb="2" eb="4">
      <t>チョウカイ</t>
    </rPh>
    <rPh sb="4" eb="5">
      <t>トウ</t>
    </rPh>
    <phoneticPr fontId="15"/>
  </si>
  <si>
    <t>集会所の修繕等に対する補助金</t>
    <rPh sb="0" eb="3">
      <t>シュウカイショ</t>
    </rPh>
    <rPh sb="4" eb="6">
      <t>シュウゼン</t>
    </rPh>
    <rPh sb="6" eb="7">
      <t>トウ</t>
    </rPh>
    <rPh sb="8" eb="9">
      <t>タイ</t>
    </rPh>
    <rPh sb="11" eb="14">
      <t>ホジョキン</t>
    </rPh>
    <phoneticPr fontId="15"/>
  </si>
  <si>
    <t>民間保育所等整備費補助金</t>
    <rPh sb="0" eb="2">
      <t>ミンカン</t>
    </rPh>
    <rPh sb="2" eb="4">
      <t>ホイク</t>
    </rPh>
    <rPh sb="4" eb="5">
      <t>ショ</t>
    </rPh>
    <rPh sb="5" eb="6">
      <t>トウ</t>
    </rPh>
    <rPh sb="6" eb="8">
      <t>セイビ</t>
    </rPh>
    <rPh sb="8" eb="9">
      <t>ヒ</t>
    </rPh>
    <rPh sb="9" eb="12">
      <t>ホジョキン</t>
    </rPh>
    <phoneticPr fontId="15"/>
  </si>
  <si>
    <t>民間保育所等</t>
    <rPh sb="0" eb="2">
      <t>ミンカン</t>
    </rPh>
    <rPh sb="2" eb="4">
      <t>ホイク</t>
    </rPh>
    <rPh sb="4" eb="5">
      <t>ショ</t>
    </rPh>
    <rPh sb="5" eb="6">
      <t>トウ</t>
    </rPh>
    <phoneticPr fontId="15"/>
  </si>
  <si>
    <t>民間保育所等の施設整備に対する補助金</t>
    <rPh sb="0" eb="2">
      <t>ミンカン</t>
    </rPh>
    <rPh sb="2" eb="4">
      <t>ホイク</t>
    </rPh>
    <rPh sb="4" eb="5">
      <t>ショ</t>
    </rPh>
    <rPh sb="5" eb="6">
      <t>トウ</t>
    </rPh>
    <rPh sb="7" eb="9">
      <t>シセツ</t>
    </rPh>
    <rPh sb="9" eb="11">
      <t>セイビ</t>
    </rPh>
    <rPh sb="12" eb="13">
      <t>タイ</t>
    </rPh>
    <rPh sb="15" eb="18">
      <t>ホジョキン</t>
    </rPh>
    <phoneticPr fontId="15"/>
  </si>
  <si>
    <t>合計行終了</t>
    <rPh sb="0" eb="2">
      <t>ゴウケイ</t>
    </rPh>
    <rPh sb="2" eb="3">
      <t>ギョウ</t>
    </rPh>
    <rPh sb="3" eb="5">
      <t>シュウリョウ</t>
    </rPh>
    <phoneticPr fontId="15"/>
  </si>
  <si>
    <t>計</t>
    <rPh sb="0" eb="1">
      <t>ケイ</t>
    </rPh>
    <phoneticPr fontId="6"/>
  </si>
  <si>
    <t>その他の補助金等</t>
    <phoneticPr fontId="15"/>
  </si>
  <si>
    <t>柏羽藤環境事業組合負担金</t>
    <rPh sb="0" eb="1">
      <t>カシワ</t>
    </rPh>
    <rPh sb="1" eb="2">
      <t>ハネ</t>
    </rPh>
    <rPh sb="2" eb="3">
      <t>フジ</t>
    </rPh>
    <rPh sb="3" eb="5">
      <t>カンキョウ</t>
    </rPh>
    <rPh sb="5" eb="7">
      <t>ジギョウ</t>
    </rPh>
    <rPh sb="7" eb="9">
      <t>クミアイ</t>
    </rPh>
    <rPh sb="9" eb="12">
      <t>フタンキン</t>
    </rPh>
    <phoneticPr fontId="15"/>
  </si>
  <si>
    <t>柏羽藤環境事業組合</t>
    <phoneticPr fontId="15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</si>
  <si>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5"/>
  </si>
  <si>
    <t>柏羽藤消防組合負担金</t>
    <rPh sb="0" eb="1">
      <t>カシワ</t>
    </rPh>
    <rPh sb="1" eb="2">
      <t>ハネ</t>
    </rPh>
    <rPh sb="2" eb="3">
      <t>フジ</t>
    </rPh>
    <rPh sb="3" eb="5">
      <t>ショウボウ</t>
    </rPh>
    <rPh sb="5" eb="7">
      <t>クミアイ</t>
    </rPh>
    <rPh sb="7" eb="10">
      <t>フタンキン</t>
    </rPh>
    <phoneticPr fontId="15"/>
  </si>
  <si>
    <t>柏羽藤消防組合</t>
    <phoneticPr fontId="15"/>
  </si>
  <si>
    <t>藤柏学校給食組合負担金</t>
    <rPh sb="0" eb="1">
      <t>フジ</t>
    </rPh>
    <rPh sb="1" eb="2">
      <t>カシワ</t>
    </rPh>
    <rPh sb="2" eb="4">
      <t>ガッコウ</t>
    </rPh>
    <rPh sb="4" eb="6">
      <t>キュウショク</t>
    </rPh>
    <rPh sb="6" eb="8">
      <t>クミアイ</t>
    </rPh>
    <rPh sb="8" eb="11">
      <t>フタンキン</t>
    </rPh>
    <phoneticPr fontId="15"/>
  </si>
  <si>
    <t>藤柏学校給食組合</t>
    <phoneticPr fontId="15"/>
  </si>
  <si>
    <t>後期高齢者医療広域連合療養給付費負担金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3">
      <t>リョウヨウ</t>
    </rPh>
    <rPh sb="13" eb="15">
      <t>キュウフ</t>
    </rPh>
    <rPh sb="15" eb="16">
      <t>ヒ</t>
    </rPh>
    <rPh sb="16" eb="19">
      <t>フタンキン</t>
    </rPh>
    <phoneticPr fontId="15"/>
  </si>
  <si>
    <t>大阪府後期高齢者医療広域連合</t>
    <rPh sb="0" eb="3">
      <t>オオサカフ</t>
    </rPh>
    <phoneticPr fontId="15"/>
  </si>
  <si>
    <t>広域連合に対する負担</t>
    <rPh sb="0" eb="2">
      <t>コウイキ</t>
    </rPh>
    <rPh sb="2" eb="4">
      <t>レンゴウ</t>
    </rPh>
    <rPh sb="5" eb="6">
      <t>タイ</t>
    </rPh>
    <rPh sb="8" eb="10">
      <t>フタン</t>
    </rPh>
    <phoneticPr fontId="15"/>
  </si>
  <si>
    <t>その他</t>
  </si>
  <si>
    <t>合計</t>
    <rPh sb="0" eb="2">
      <t>ゴウケイ</t>
    </rPh>
    <phoneticPr fontId="6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</si>
  <si>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</si>
  <si>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（１）財源の明細</t>
    <rPh sb="3" eb="5">
      <t>ザイゲン</t>
    </rPh>
    <rPh sb="6" eb="8">
      <t>メイサイ</t>
    </rPh>
    <phoneticPr fontId="15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</si>
  <si>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</si>
  <si>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</si>
  <si>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</si>
  <si>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一般会計</t>
    <rPh sb="0" eb="2">
      <t>イッパン</t>
    </rPh>
    <rPh sb="2" eb="4">
      <t>カイケイ</t>
    </rPh>
    <phoneticPr fontId="15"/>
  </si>
  <si>
    <t>税収等</t>
    <rPh sb="0" eb="2">
      <t>ゼイシュウ</t>
    </rPh>
    <rPh sb="2" eb="3">
      <t>ナド</t>
    </rPh>
    <phoneticPr fontId="15"/>
  </si>
  <si>
    <t>市税</t>
    <rPh sb="0" eb="1">
      <t>シ</t>
    </rPh>
    <rPh sb="1" eb="2">
      <t>ゼイ</t>
    </rPh>
    <phoneticPr fontId="15"/>
  </si>
  <si>
    <t>地方譲与税</t>
    <rPh sb="0" eb="2">
      <t>チホウ</t>
    </rPh>
    <rPh sb="2" eb="4">
      <t>ジョウヨ</t>
    </rPh>
    <rPh sb="4" eb="5">
      <t>ゼイ</t>
    </rPh>
    <phoneticPr fontId="15"/>
  </si>
  <si>
    <t>利子割交付金</t>
    <rPh sb="0" eb="2">
      <t>リシ</t>
    </rPh>
    <rPh sb="2" eb="3">
      <t>ワリ</t>
    </rPh>
    <rPh sb="3" eb="6">
      <t>コウフキン</t>
    </rPh>
    <phoneticPr fontId="1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</si>
  <si>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</si>
  <si>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5"/>
  </si>
  <si>
    <t>地方交付税</t>
    <rPh sb="0" eb="2">
      <t>チホウ</t>
    </rPh>
    <rPh sb="2" eb="5">
      <t>コウフゼイ</t>
    </rPh>
    <phoneticPr fontId="1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</si>
  <si>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5"/>
  </si>
  <si>
    <t>分担金及び負担金</t>
    <rPh sb="0" eb="3">
      <t>ブンタンキン</t>
    </rPh>
    <rPh sb="3" eb="4">
      <t>オヨ</t>
    </rPh>
    <rPh sb="5" eb="8">
      <t>フタンキン</t>
    </rPh>
    <phoneticPr fontId="15"/>
  </si>
  <si>
    <t>寄附金</t>
    <rPh sb="0" eb="3">
      <t>キフキン</t>
    </rPh>
    <phoneticPr fontId="15"/>
  </si>
  <si>
    <t>資本的
補助金</t>
    <phoneticPr fontId="15"/>
  </si>
  <si>
    <t>国県等補助金</t>
    <phoneticPr fontId="15"/>
  </si>
  <si>
    <t>国庫支出金</t>
    <rPh sb="0" eb="2">
      <t>コッコ</t>
    </rPh>
    <rPh sb="2" eb="4">
      <t>シシュツ</t>
    </rPh>
    <rPh sb="4" eb="5">
      <t>キン</t>
    </rPh>
    <phoneticPr fontId="15"/>
  </si>
  <si>
    <t>計</t>
    <rPh sb="0" eb="1">
      <t>ケイ</t>
    </rPh>
    <phoneticPr fontId="15"/>
  </si>
  <si>
    <t>経常的
補助金</t>
    <phoneticPr fontId="15"/>
  </si>
  <si>
    <t>府支出金</t>
    <rPh sb="0" eb="1">
      <t>フ</t>
    </rPh>
    <rPh sb="1" eb="4">
      <t>シシュツキン</t>
    </rPh>
    <phoneticPr fontId="15"/>
  </si>
  <si>
    <t>（２）財源情報の明細</t>
    <rPh sb="3" eb="5">
      <t>ザイゲン</t>
    </rPh>
    <rPh sb="5" eb="7">
      <t>ジョウホウ</t>
    </rPh>
    <rPh sb="8" eb="10">
      <t>メイサイ</t>
    </rPh>
    <phoneticPr fontId="15"/>
  </si>
  <si>
    <t>内訳</t>
    <rPh sb="0" eb="2">
      <t>ウチワケ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</si>
  <si>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</si>
  <si>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地方債</t>
    <rPh sb="0" eb="3">
      <t>チホウサイ</t>
    </rPh>
    <phoneticPr fontId="15"/>
  </si>
  <si>
    <t>税収等</t>
    <rPh sb="0" eb="3">
      <t>ゼイシュウナド</t>
    </rPh>
    <phoneticPr fontId="15"/>
  </si>
  <si>
    <t>純行政コスト</t>
    <rPh sb="0" eb="1">
      <t>ジュン</t>
    </rPh>
    <rPh sb="1" eb="3">
      <t>ギョウセイ</t>
    </rPh>
    <phoneticPr fontId="1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</si>
  <si>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</si>
  <si>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5"/>
  </si>
  <si>
    <t>４．資金収支計算書の内容に関する明細</t>
    <phoneticPr fontId="15"/>
  </si>
  <si>
    <t>（１）資金の明細</t>
    <rPh sb="3" eb="5">
      <t>シキン</t>
    </rPh>
    <rPh sb="6" eb="8">
      <t>メイサイ</t>
    </rPh>
    <phoneticPr fontId="15"/>
  </si>
  <si>
    <t>（単位：円）</t>
    <phoneticPr fontId="15"/>
  </si>
  <si>
    <t>現金</t>
    <rPh sb="0" eb="2">
      <t>ゲンキン</t>
    </rPh>
    <phoneticPr fontId="15"/>
  </si>
  <si>
    <t>要求払預金</t>
    <rPh sb="0" eb="2">
      <t>ヨウキュウ</t>
    </rPh>
    <rPh sb="2" eb="3">
      <t>バラ</t>
    </rPh>
    <rPh sb="3" eb="5">
      <t>ヨキン</t>
    </rPh>
    <phoneticPr fontId="15"/>
  </si>
  <si>
    <t>短期投資</t>
    <rPh sb="0" eb="2">
      <t>タンキ</t>
    </rPh>
    <rPh sb="2" eb="4">
      <t>トウシ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</si>
</sst>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&quot;%&quot;;&quot;△ &quot;#,##0.00&quot;%&quot;"/>
    <numFmt numFmtId="178" formatCode="#,##0,;\-#,##0,;&quot;-&quot;"/>
  </numFmts>
  <fonts count="37">
    <font>
      <sz val="10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　Ｐゴシック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u/>
      <sz val="14"/>
      <color theme="1"/>
      <name val="ＭＳ　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283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0" borderId="0" xfId="3" applyFont="1" applyAlignment="1">
      <alignment vertical="center"/>
    </xf>
    <xf numFmtId="0" fontId="5" fillId="0" borderId="0" xfId="2" applyFont="1">
      <alignment vertical="center"/>
    </xf>
    <xf numFmtId="0" fontId="2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2" fillId="0" borderId="0" xfId="5" applyFont="1" applyAlignment="1">
      <alignment vertical="center"/>
    </xf>
    <xf numFmtId="0" fontId="11" fillId="0" borderId="1" xfId="4" applyFont="1" applyBorder="1">
      <alignment vertical="center"/>
    </xf>
    <xf numFmtId="0" fontId="12" fillId="0" borderId="1" xfId="4" applyFont="1" applyBorder="1">
      <alignment vertical="center"/>
    </xf>
    <xf numFmtId="0" fontId="9" fillId="0" borderId="0" xfId="4" applyFont="1">
      <alignment vertical="center"/>
    </xf>
    <xf numFmtId="0" fontId="13" fillId="0" borderId="0" xfId="5" applyFont="1" applyAlignment="1">
      <alignment horizontal="right" vertical="center"/>
    </xf>
    <xf numFmtId="0" fontId="4" fillId="0" borderId="0" xfId="4">
      <alignment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49" fontId="18" fillId="0" borderId="0" xfId="4" applyNumberFormat="1" applyFont="1" applyAlignment="1" applyProtection="1">
      <alignment horizontal="right" vertical="center"/>
      <protection locked="0"/>
    </xf>
    <xf numFmtId="0" fontId="14" fillId="0" borderId="0" xfId="4" applyFont="1">
      <alignment vertical="center"/>
    </xf>
    <xf numFmtId="49" fontId="14" fillId="0" borderId="2" xfId="4" applyNumberFormat="1" applyFont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49" fontId="14" fillId="0" borderId="2" xfId="4" applyNumberFormat="1" applyFont="1" applyBorder="1" applyAlignment="1" applyProtection="1">
      <alignment horizontal="left" vertical="center"/>
      <protection locked="0"/>
    </xf>
    <xf numFmtId="176" fontId="14" fillId="0" borderId="2" xfId="4" applyNumberFormat="1" applyFont="1" applyBorder="1" applyAlignment="1" applyProtection="1">
      <alignment horizontal="right" vertical="center"/>
      <protection locked="0"/>
    </xf>
    <xf numFmtId="176" fontId="14" fillId="0" borderId="2" xfId="4" applyNumberFormat="1" applyFont="1" applyBorder="1" applyAlignment="1">
      <alignment horizontal="right" vertical="center"/>
    </xf>
    <xf numFmtId="49" fontId="14" fillId="0" borderId="2" xfId="4" applyNumberFormat="1" applyFont="1" applyBorder="1">
      <alignment vertical="center"/>
    </xf>
    <xf numFmtId="10" fontId="14" fillId="0" borderId="2" xfId="4" applyNumberFormat="1" applyFont="1" applyBorder="1" applyAlignment="1">
      <alignment horizontal="right" vertical="center"/>
    </xf>
    <xf numFmtId="0" fontId="18" fillId="0" borderId="0" xfId="4" applyFont="1" applyAlignment="1">
      <alignment horizontal="right" vertical="center"/>
    </xf>
    <xf numFmtId="49" fontId="14" fillId="0" borderId="2" xfId="4" applyNumberFormat="1" applyFont="1" applyBorder="1" applyAlignment="1" applyProtection="1">
      <alignment horizontal="left" vertical="center" wrapText="1"/>
      <protection locked="0"/>
    </xf>
    <xf numFmtId="0" fontId="19" fillId="0" borderId="0" xfId="4" applyFont="1" applyAlignment="1">
      <alignment horizontal="left" vertical="center"/>
    </xf>
    <xf numFmtId="49" fontId="19" fillId="0" borderId="0" xfId="4" applyNumberFormat="1" applyFont="1" applyAlignment="1" applyProtection="1">
      <alignment horizontal="right" vertical="center"/>
      <protection locked="0"/>
    </xf>
    <xf numFmtId="0" fontId="14" fillId="0" borderId="6" xfId="4" applyFont="1" applyBorder="1" applyAlignment="1">
      <alignment horizontal="center" vertical="center"/>
    </xf>
    <xf numFmtId="49" fontId="14" fillId="0" borderId="5" xfId="4" applyNumberFormat="1" applyFont="1" applyBorder="1" applyAlignment="1" applyProtection="1">
      <alignment horizontal="left" vertical="center"/>
      <protection locked="0"/>
    </xf>
    <xf numFmtId="176" fontId="14" fillId="0" borderId="5" xfId="4" applyNumberFormat="1" applyFont="1" applyBorder="1" applyAlignment="1" applyProtection="1">
      <alignment horizontal="right" vertical="center"/>
      <protection locked="0"/>
    </xf>
    <xf numFmtId="176" fontId="14" fillId="0" borderId="5" xfId="4" applyNumberFormat="1" applyFont="1" applyBorder="1" applyAlignment="1">
      <alignment horizontal="right" vertical="center"/>
    </xf>
    <xf numFmtId="49" fontId="14" fillId="0" borderId="5" xfId="4" applyNumberFormat="1" applyFont="1" applyBorder="1" applyAlignment="1">
      <alignment horizontal="left" vertical="center"/>
    </xf>
    <xf numFmtId="49" fontId="14" fillId="0" borderId="5" xfId="4" applyNumberFormat="1" applyFont="1" applyBorder="1" applyAlignment="1">
      <alignment horizontal="center" vertical="center"/>
    </xf>
    <xf numFmtId="176" fontId="14" fillId="0" borderId="7" xfId="4" applyNumberFormat="1" applyFont="1" applyBorder="1" applyAlignment="1">
      <alignment horizontal="right" vertical="center"/>
    </xf>
    <xf numFmtId="0" fontId="20" fillId="0" borderId="8" xfId="4" applyFont="1" applyBorder="1" applyAlignment="1">
      <alignment horizontal="left" vertical="center"/>
    </xf>
    <xf numFmtId="0" fontId="14" fillId="0" borderId="8" xfId="4" applyFont="1" applyBorder="1">
      <alignment vertical="center"/>
    </xf>
    <xf numFmtId="0" fontId="18" fillId="0" borderId="1" xfId="4" applyFont="1" applyBorder="1" applyAlignment="1">
      <alignment horizontal="left" vertical="center"/>
    </xf>
    <xf numFmtId="0" fontId="18" fillId="0" borderId="1" xfId="4" applyFont="1" applyBorder="1" applyAlignment="1">
      <alignment horizontal="right" vertical="center"/>
    </xf>
    <xf numFmtId="49" fontId="18" fillId="0" borderId="1" xfId="4" applyNumberFormat="1" applyFont="1" applyBorder="1" applyAlignment="1" applyProtection="1">
      <alignment horizontal="right" vertical="center"/>
      <protection locked="0"/>
    </xf>
    <xf numFmtId="0" fontId="21" fillId="0" borderId="0" xfId="4" applyFont="1" applyAlignment="1">
      <alignment horizontal="center" vertical="center"/>
    </xf>
    <xf numFmtId="49" fontId="20" fillId="0" borderId="2" xfId="4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0" fontId="14" fillId="0" borderId="9" xfId="4" applyFont="1" applyBorder="1" applyAlignment="1">
      <alignment horizontal="left" vertical="center" wrapText="1"/>
    </xf>
    <xf numFmtId="0" fontId="14" fillId="0" borderId="11" xfId="4" applyFont="1" applyBorder="1" applyAlignment="1">
      <alignment horizontal="left" vertical="center" wrapText="1"/>
    </xf>
    <xf numFmtId="0" fontId="14" fillId="0" borderId="6" xfId="4" applyFont="1" applyBorder="1" applyAlignment="1" applyProtection="1">
      <alignment horizontal="left" vertical="center" wrapText="1"/>
      <protection locked="0"/>
    </xf>
    <xf numFmtId="176" fontId="14" fillId="0" borderId="2" xfId="4" applyNumberFormat="1" applyFont="1" applyBorder="1" applyAlignment="1" applyProtection="1">
      <alignment horizontal="right" vertical="center" wrapText="1"/>
      <protection locked="0"/>
    </xf>
    <xf numFmtId="176" fontId="14" fillId="0" borderId="6" xfId="4" applyNumberFormat="1" applyFont="1" applyBorder="1" applyAlignment="1" applyProtection="1">
      <alignment horizontal="right" vertical="center" wrapText="1"/>
      <protection locked="0"/>
    </xf>
    <xf numFmtId="176" fontId="14" fillId="0" borderId="9" xfId="4" applyNumberFormat="1" applyFont="1" applyBorder="1" applyAlignment="1">
      <alignment horizontal="right" vertical="center" wrapText="1"/>
    </xf>
    <xf numFmtId="176" fontId="14" fillId="0" borderId="11" xfId="4" applyNumberFormat="1" applyFont="1" applyBorder="1" applyAlignment="1">
      <alignment horizontal="right" vertical="center" wrapText="1"/>
    </xf>
    <xf numFmtId="0" fontId="14" fillId="0" borderId="3" xfId="4" applyFont="1" applyBorder="1" applyAlignment="1">
      <alignment horizontal="left" vertical="center"/>
    </xf>
    <xf numFmtId="0" fontId="14" fillId="0" borderId="9" xfId="4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0" fontId="14" fillId="0" borderId="2" xfId="4" applyFont="1" applyBorder="1" applyAlignment="1" applyProtection="1">
      <alignment horizontal="left" vertical="center"/>
      <protection locked="0"/>
    </xf>
    <xf numFmtId="0" fontId="14" fillId="0" borderId="3" xfId="4" applyFont="1" applyBorder="1">
      <alignment vertical="center"/>
    </xf>
    <xf numFmtId="176" fontId="14" fillId="0" borderId="9" xfId="4" applyNumberFormat="1" applyFont="1" applyBorder="1" applyAlignment="1">
      <alignment horizontal="right" vertical="center"/>
    </xf>
    <xf numFmtId="176" fontId="14" fillId="0" borderId="4" xfId="4" applyNumberFormat="1" applyFont="1" applyBorder="1" applyAlignment="1">
      <alignment horizontal="right" vertical="center"/>
    </xf>
    <xf numFmtId="0" fontId="19" fillId="0" borderId="8" xfId="4" applyFont="1" applyBorder="1">
      <alignment vertical="center"/>
    </xf>
    <xf numFmtId="0" fontId="1" fillId="0" borderId="8" xfId="4" applyFont="1" applyBorder="1" applyAlignment="1">
      <alignment horizontal="left" vertical="center"/>
    </xf>
    <xf numFmtId="0" fontId="1" fillId="0" borderId="0" xfId="4" applyFont="1" applyAlignment="1">
      <alignment horizontal="left" vertical="center"/>
    </xf>
    <xf numFmtId="0" fontId="16" fillId="0" borderId="0" xfId="4" applyFont="1" applyAlignment="1">
      <alignment horizontal="center" vertical="center"/>
    </xf>
    <xf numFmtId="49" fontId="14" fillId="0" borderId="10" xfId="4" applyNumberFormat="1" applyFont="1" applyBorder="1" applyAlignment="1">
      <alignment horizontal="left" vertical="center"/>
    </xf>
    <xf numFmtId="49" fontId="14" fillId="0" borderId="1" xfId="4" applyNumberFormat="1" applyFont="1" applyBorder="1" applyAlignment="1">
      <alignment horizontal="left" vertical="center"/>
    </xf>
    <xf numFmtId="49" fontId="14" fillId="0" borderId="11" xfId="4" applyNumberFormat="1" applyFont="1" applyBorder="1" applyAlignment="1">
      <alignment horizontal="left" vertical="center"/>
    </xf>
    <xf numFmtId="0" fontId="14" fillId="0" borderId="10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/>
    </xf>
    <xf numFmtId="0" fontId="14" fillId="0" borderId="11" xfId="4" applyFont="1" applyBorder="1" applyAlignment="1">
      <alignment horizontal="left" vertical="center"/>
    </xf>
    <xf numFmtId="176" fontId="14" fillId="0" borderId="9" xfId="4" applyNumberFormat="1" applyFont="1" applyBorder="1">
      <alignment vertical="center"/>
    </xf>
    <xf numFmtId="176" fontId="14" fillId="0" borderId="4" xfId="4" applyNumberFormat="1" applyFont="1" applyBorder="1">
      <alignment vertical="center"/>
    </xf>
    <xf numFmtId="49" fontId="14" fillId="0" borderId="12" xfId="4" applyNumberFormat="1" applyFont="1" applyBorder="1" applyAlignment="1">
      <alignment horizontal="center" vertical="center"/>
    </xf>
    <xf numFmtId="176" fontId="14" fillId="0" borderId="12" xfId="4" applyNumberFormat="1" applyFont="1" applyBorder="1" applyAlignment="1">
      <alignment horizontal="right" vertical="center"/>
    </xf>
    <xf numFmtId="0" fontId="4" fillId="0" borderId="2" xfId="4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49" fontId="14" fillId="0" borderId="6" xfId="4" applyNumberFormat="1" applyFont="1" applyBorder="1" applyAlignment="1">
      <alignment horizontal="center" vertical="center"/>
    </xf>
    <xf numFmtId="176" fontId="14" fillId="0" borderId="6" xfId="4" applyNumberFormat="1" applyFont="1" applyBorder="1" applyAlignment="1">
      <alignment horizontal="right" vertical="center"/>
    </xf>
    <xf numFmtId="49" fontId="14" fillId="0" borderId="3" xfId="4" applyNumberFormat="1" applyFont="1" applyBorder="1">
      <alignment vertical="center"/>
    </xf>
    <xf numFmtId="0" fontId="14" fillId="0" borderId="2" xfId="4" applyFont="1" applyBorder="1" applyAlignment="1">
      <alignment horizontal="left" vertical="center"/>
    </xf>
    <xf numFmtId="49" fontId="14" fillId="0" borderId="2" xfId="4" applyNumberFormat="1" applyFont="1" applyBorder="1" applyAlignment="1">
      <alignment horizontal="left" vertical="center"/>
    </xf>
    <xf numFmtId="0" fontId="14" fillId="0" borderId="2" xfId="4" applyFont="1" applyBorder="1" applyProtection="1">
      <alignment vertical="center"/>
      <protection locked="0"/>
    </xf>
    <xf numFmtId="38" fontId="14" fillId="0" borderId="2" xfId="1" applyFont="1" applyFill="1" applyBorder="1" applyProtection="1">
      <alignment vertical="center"/>
      <protection locked="0"/>
    </xf>
    <xf numFmtId="0" fontId="14" fillId="0" borderId="2" xfId="4" applyFont="1" applyBorder="1">
      <alignment vertical="center"/>
    </xf>
    <xf numFmtId="0" fontId="19" fillId="0" borderId="0" xfId="4" applyFont="1">
      <alignment vertical="center"/>
    </xf>
    <xf numFmtId="0" fontId="23" fillId="0" borderId="0" xfId="4" applyFont="1">
      <alignment vertical="center"/>
    </xf>
    <xf numFmtId="49" fontId="23" fillId="0" borderId="0" xfId="4" applyNumberFormat="1" applyFont="1" applyAlignment="1" applyProtection="1">
      <alignment horizontal="right"/>
      <protection locked="0"/>
    </xf>
    <xf numFmtId="49" fontId="22" fillId="0" borderId="17" xfId="4" applyNumberFormat="1" applyFont="1" applyBorder="1" applyAlignment="1">
      <alignment horizontal="center" vertical="center" wrapText="1"/>
    </xf>
    <xf numFmtId="49" fontId="22" fillId="0" borderId="9" xfId="4" applyNumberFormat="1" applyFont="1" applyBorder="1" applyAlignment="1">
      <alignment horizontal="center" vertical="center" wrapText="1"/>
    </xf>
    <xf numFmtId="49" fontId="22" fillId="0" borderId="4" xfId="4" applyNumberFormat="1" applyFont="1" applyBorder="1" applyAlignment="1">
      <alignment horizontal="center" vertical="center" wrapText="1"/>
    </xf>
    <xf numFmtId="49" fontId="18" fillId="0" borderId="19" xfId="4" applyNumberFormat="1" applyFont="1" applyBorder="1" applyAlignment="1">
      <alignment horizontal="center" vertical="center" shrinkToFit="1"/>
    </xf>
    <xf numFmtId="49" fontId="18" fillId="0" borderId="10" xfId="4" applyNumberFormat="1" applyFont="1" applyBorder="1" applyAlignment="1">
      <alignment horizontal="center" vertical="center" shrinkToFit="1"/>
    </xf>
    <xf numFmtId="49" fontId="18" fillId="0" borderId="2" xfId="4" applyNumberFormat="1" applyFont="1" applyBorder="1" applyAlignment="1">
      <alignment horizontal="left" vertical="center"/>
    </xf>
    <xf numFmtId="176" fontId="18" fillId="0" borderId="2" xfId="4" applyNumberFormat="1" applyFont="1" applyBorder="1" applyAlignment="1" applyProtection="1">
      <alignment horizontal="right" vertical="center"/>
      <protection locked="0"/>
    </xf>
    <xf numFmtId="176" fontId="18" fillId="0" borderId="20" xfId="4" applyNumberFormat="1" applyFont="1" applyBorder="1" applyAlignment="1" applyProtection="1">
      <alignment horizontal="right" vertical="center"/>
      <protection locked="0"/>
    </xf>
    <xf numFmtId="176" fontId="18" fillId="0" borderId="4" xfId="4" applyNumberFormat="1" applyFont="1" applyBorder="1" applyAlignment="1" applyProtection="1">
      <alignment horizontal="right" vertical="center"/>
      <protection locked="0"/>
    </xf>
    <xf numFmtId="49" fontId="18" fillId="0" borderId="2" xfId="4" applyNumberFormat="1" applyFont="1" applyBorder="1" applyAlignment="1">
      <alignment horizontal="center" vertical="center"/>
    </xf>
    <xf numFmtId="176" fontId="18" fillId="0" borderId="4" xfId="4" applyNumberFormat="1" applyFont="1" applyBorder="1" applyAlignment="1">
      <alignment horizontal="right" vertical="center"/>
    </xf>
    <xf numFmtId="176" fontId="18" fillId="0" borderId="20" xfId="4" applyNumberFormat="1" applyFont="1" applyBorder="1" applyAlignment="1">
      <alignment horizontal="right" vertical="center"/>
    </xf>
    <xf numFmtId="176" fontId="18" fillId="0" borderId="2" xfId="4" applyNumberFormat="1" applyFont="1" applyBorder="1" applyAlignment="1">
      <alignment horizontal="right" vertical="center"/>
    </xf>
    <xf numFmtId="0" fontId="26" fillId="0" borderId="0" xfId="4" applyFont="1">
      <alignment vertical="center"/>
    </xf>
    <xf numFmtId="0" fontId="27" fillId="0" borderId="0" xfId="4" applyFont="1">
      <alignment vertical="center"/>
    </xf>
    <xf numFmtId="0" fontId="26" fillId="0" borderId="0" xfId="4" applyFont="1" applyAlignment="1">
      <alignment horizontal="right" vertical="center"/>
    </xf>
    <xf numFmtId="49" fontId="22" fillId="0" borderId="0" xfId="4" applyNumberFormat="1" applyFont="1" applyAlignment="1" applyProtection="1">
      <alignment horizontal="right" vertical="center"/>
      <protection locked="0"/>
    </xf>
    <xf numFmtId="176" fontId="22" fillId="0" borderId="20" xfId="4" applyNumberFormat="1" applyFont="1" applyBorder="1" applyAlignment="1">
      <alignment horizontal="right" vertical="center" wrapText="1"/>
    </xf>
    <xf numFmtId="176" fontId="22" fillId="0" borderId="24" xfId="1" applyNumberFormat="1" applyFont="1" applyFill="1" applyBorder="1" applyAlignment="1" applyProtection="1">
      <alignment horizontal="right" vertical="center"/>
      <protection locked="0"/>
    </xf>
    <xf numFmtId="176" fontId="22" fillId="0" borderId="2" xfId="1" applyNumberFormat="1" applyFont="1" applyFill="1" applyBorder="1" applyAlignment="1" applyProtection="1">
      <alignment horizontal="right" vertical="center"/>
      <protection locked="0"/>
    </xf>
    <xf numFmtId="177" fontId="22" fillId="0" borderId="2" xfId="1" applyNumberFormat="1" applyFont="1" applyFill="1" applyBorder="1" applyAlignment="1" applyProtection="1">
      <alignment horizontal="right" vertical="center"/>
      <protection locked="0"/>
    </xf>
    <xf numFmtId="178" fontId="29" fillId="0" borderId="22" xfId="1" applyNumberFormat="1" applyFont="1" applyFill="1" applyBorder="1" applyAlignment="1" applyProtection="1">
      <alignment vertical="center"/>
    </xf>
    <xf numFmtId="0" fontId="29" fillId="0" borderId="0" xfId="4" applyFont="1">
      <alignment vertical="center"/>
    </xf>
    <xf numFmtId="49" fontId="28" fillId="0" borderId="0" xfId="4" applyNumberFormat="1" applyFont="1" applyAlignment="1" applyProtection="1">
      <alignment horizontal="right" vertical="center"/>
      <protection locked="0"/>
    </xf>
    <xf numFmtId="176" fontId="22" fillId="0" borderId="3" xfId="4" applyNumberFormat="1" applyFont="1" applyBorder="1" applyAlignment="1" applyProtection="1">
      <alignment horizontal="right" vertical="center"/>
      <protection locked="0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horizontal="right" vertical="center"/>
    </xf>
    <xf numFmtId="0" fontId="18" fillId="0" borderId="0" xfId="4" applyFont="1">
      <alignment vertical="center"/>
    </xf>
    <xf numFmtId="0" fontId="18" fillId="0" borderId="16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 wrapText="1"/>
    </xf>
    <xf numFmtId="49" fontId="18" fillId="0" borderId="10" xfId="4" applyNumberFormat="1" applyFont="1" applyBorder="1" applyAlignment="1" applyProtection="1">
      <alignment horizontal="left" vertical="center" wrapText="1"/>
      <protection locked="0"/>
    </xf>
    <xf numFmtId="0" fontId="18" fillId="0" borderId="3" xfId="4" applyFont="1" applyBorder="1" applyAlignment="1">
      <alignment horizontal="right" vertical="center" wrapText="1"/>
    </xf>
    <xf numFmtId="0" fontId="18" fillId="0" borderId="4" xfId="4" applyFont="1" applyBorder="1" applyAlignment="1">
      <alignment horizontal="right" vertical="center"/>
    </xf>
    <xf numFmtId="49" fontId="18" fillId="0" borderId="10" xfId="4" applyNumberFormat="1" applyFont="1" applyBorder="1" applyAlignment="1">
      <alignment horizontal="center" vertical="center" wrapText="1"/>
    </xf>
    <xf numFmtId="0" fontId="4" fillId="0" borderId="10" xfId="4" applyBorder="1">
      <alignment vertical="center"/>
    </xf>
    <xf numFmtId="0" fontId="4" fillId="0" borderId="11" xfId="4" applyBorder="1">
      <alignment vertical="center"/>
    </xf>
    <xf numFmtId="49" fontId="18" fillId="0" borderId="10" xfId="4" applyNumberFormat="1" applyFont="1" applyBorder="1" applyAlignment="1" applyProtection="1">
      <alignment horizontal="left" vertical="center"/>
      <protection locked="0"/>
    </xf>
    <xf numFmtId="49" fontId="18" fillId="0" borderId="3" xfId="4" applyNumberFormat="1" applyFont="1" applyBorder="1" applyAlignment="1">
      <alignment horizontal="left" vertical="center"/>
    </xf>
    <xf numFmtId="49" fontId="18" fillId="0" borderId="4" xfId="4" applyNumberFormat="1" applyFont="1" applyBorder="1" applyAlignment="1">
      <alignment horizontal="left" vertical="center"/>
    </xf>
    <xf numFmtId="49" fontId="18" fillId="0" borderId="1" xfId="4" applyNumberFormat="1" applyFont="1" applyBorder="1" applyAlignment="1">
      <alignment horizontal="center" vertical="center"/>
    </xf>
    <xf numFmtId="49" fontId="18" fillId="0" borderId="31" xfId="4" applyNumberFormat="1" applyFont="1" applyBorder="1" applyAlignment="1">
      <alignment horizontal="left" vertical="center"/>
    </xf>
    <xf numFmtId="0" fontId="33" fillId="0" borderId="0" xfId="4" applyFont="1" applyAlignment="1">
      <alignment horizontal="left"/>
    </xf>
    <xf numFmtId="49" fontId="33" fillId="0" borderId="0" xfId="4" applyNumberFormat="1" applyFont="1" applyAlignment="1" applyProtection="1">
      <alignment horizontal="right"/>
      <protection locked="0"/>
    </xf>
    <xf numFmtId="49" fontId="14" fillId="0" borderId="2" xfId="6" applyNumberFormat="1" applyFont="1" applyBorder="1" applyAlignment="1">
      <alignment horizontal="center" vertical="center"/>
    </xf>
    <xf numFmtId="49" fontId="14" fillId="0" borderId="2" xfId="6" applyNumberFormat="1" applyFont="1" applyBorder="1" applyAlignment="1">
      <alignment horizontal="centerContinuous" vertical="center" wrapText="1"/>
    </xf>
    <xf numFmtId="49" fontId="14" fillId="0" borderId="2" xfId="6" applyNumberFormat="1" applyFont="1" applyBorder="1" applyAlignment="1">
      <alignment horizontal="center" vertical="center" wrapText="1"/>
    </xf>
    <xf numFmtId="0" fontId="34" fillId="0" borderId="5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 wrapText="1"/>
    </xf>
    <xf numFmtId="176" fontId="14" fillId="0" borderId="2" xfId="6" applyNumberFormat="1" applyFont="1" applyBorder="1" applyAlignment="1" applyProtection="1">
      <alignment horizontal="right" vertical="center"/>
      <protection locked="0"/>
    </xf>
    <xf numFmtId="49" fontId="14" fillId="0" borderId="3" xfId="6" applyNumberFormat="1" applyFont="1" applyBorder="1" applyAlignment="1" applyProtection="1">
      <alignment horizontal="left" vertical="center"/>
      <protection locked="0"/>
    </xf>
    <xf numFmtId="49" fontId="14" fillId="0" borderId="4" xfId="6" applyNumberFormat="1" applyFont="1" applyBorder="1" applyAlignment="1" applyProtection="1">
      <alignment horizontal="left" vertical="center"/>
      <protection locked="0"/>
    </xf>
    <xf numFmtId="176" fontId="14" fillId="0" borderId="2" xfId="6" applyNumberFormat="1" applyFont="1" applyBorder="1" applyAlignment="1">
      <alignment horizontal="right" vertical="center"/>
    </xf>
    <xf numFmtId="49" fontId="14" fillId="0" borderId="5" xfId="6" applyNumberFormat="1" applyFont="1" applyBorder="1" applyAlignment="1">
      <alignment horizontal="center" vertical="center"/>
    </xf>
    <xf numFmtId="49" fontId="14" fillId="0" borderId="4" xfId="6" applyNumberFormat="1" applyFont="1" applyBorder="1" applyAlignment="1">
      <alignment horizontal="centerContinuous" vertical="center" wrapText="1"/>
    </xf>
    <xf numFmtId="0" fontId="14" fillId="0" borderId="2" xfId="6" applyFont="1" applyBorder="1" applyAlignment="1">
      <alignment horizontal="right" vertical="center" wrapText="1"/>
    </xf>
    <xf numFmtId="49" fontId="14" fillId="0" borderId="4" xfId="6" applyNumberFormat="1" applyFont="1" applyBorder="1" applyAlignment="1">
      <alignment vertical="center"/>
    </xf>
    <xf numFmtId="49" fontId="14" fillId="0" borderId="4" xfId="6" applyNumberFormat="1" applyFont="1" applyBorder="1" applyAlignment="1">
      <alignment horizontal="center" vertical="center"/>
    </xf>
    <xf numFmtId="0" fontId="4" fillId="2" borderId="0" xfId="4" applyFill="1">
      <alignment vertical="center"/>
    </xf>
    <xf numFmtId="0" fontId="4" fillId="0" borderId="0" xfId="4" applyAlignment="1">
      <alignment horizontal="center" vertical="center"/>
    </xf>
    <xf numFmtId="49" fontId="36" fillId="0" borderId="4" xfId="4" applyNumberFormat="1" applyFont="1" applyBorder="1" applyAlignment="1">
      <alignment horizontal="center" vertical="center" wrapText="1"/>
    </xf>
    <xf numFmtId="49" fontId="36" fillId="0" borderId="2" xfId="4" applyNumberFormat="1" applyFont="1" applyBorder="1" applyAlignment="1">
      <alignment horizontal="center" vertical="center" wrapText="1"/>
    </xf>
    <xf numFmtId="0" fontId="4" fillId="2" borderId="0" xfId="4" applyFill="1" applyAlignment="1">
      <alignment horizontal="center" vertical="center"/>
    </xf>
    <xf numFmtId="49" fontId="35" fillId="0" borderId="2" xfId="4" applyNumberFormat="1" applyFont="1" applyBorder="1" applyAlignment="1">
      <alignment horizontal="left" vertical="center"/>
    </xf>
    <xf numFmtId="176" fontId="35" fillId="0" borderId="2" xfId="1" applyNumberFormat="1" applyFont="1" applyFill="1" applyBorder="1" applyAlignment="1" applyProtection="1">
      <alignment horizontal="right" vertical="center"/>
    </xf>
    <xf numFmtId="176" fontId="35" fillId="0" borderId="4" xfId="1" applyNumberFormat="1" applyFont="1" applyFill="1" applyBorder="1" applyAlignment="1" applyProtection="1">
      <alignment horizontal="right" vertical="center"/>
      <protection locked="0"/>
    </xf>
    <xf numFmtId="176" fontId="35" fillId="0" borderId="2" xfId="1" applyNumberFormat="1" applyFont="1" applyFill="1" applyBorder="1" applyAlignment="1" applyProtection="1">
      <alignment horizontal="right" vertical="center"/>
      <protection locked="0"/>
    </xf>
    <xf numFmtId="176" fontId="36" fillId="0" borderId="4" xfId="1" applyNumberFormat="1" applyFont="1" applyFill="1" applyBorder="1" applyAlignment="1" applyProtection="1">
      <alignment horizontal="right" vertical="center"/>
      <protection locked="0"/>
    </xf>
    <xf numFmtId="176" fontId="36" fillId="0" borderId="2" xfId="1" applyNumberFormat="1" applyFont="1" applyFill="1" applyBorder="1" applyAlignment="1" applyProtection="1">
      <alignment horizontal="right" vertical="center"/>
      <protection locked="0"/>
    </xf>
    <xf numFmtId="49" fontId="35" fillId="0" borderId="6" xfId="4" applyNumberFormat="1" applyFont="1" applyBorder="1" applyAlignment="1">
      <alignment horizontal="center" vertical="center"/>
    </xf>
    <xf numFmtId="176" fontId="36" fillId="0" borderId="11" xfId="1" applyNumberFormat="1" applyFont="1" applyFill="1" applyBorder="1" applyAlignment="1" applyProtection="1">
      <alignment horizontal="right" vertical="center"/>
    </xf>
    <xf numFmtId="38" fontId="4" fillId="2" borderId="0" xfId="4" applyNumberFormat="1" applyFill="1">
      <alignment vertical="center"/>
    </xf>
    <xf numFmtId="38" fontId="4" fillId="0" borderId="0" xfId="1" applyFont="1" applyFill="1" applyProtection="1">
      <alignment vertical="center"/>
    </xf>
    <xf numFmtId="38" fontId="4" fillId="2" borderId="0" xfId="1" applyFont="1" applyFill="1" applyProtection="1">
      <alignment vertical="center"/>
    </xf>
    <xf numFmtId="38" fontId="18" fillId="2" borderId="0" xfId="1" applyFont="1" applyFill="1" applyProtection="1">
      <alignment vertical="center"/>
    </xf>
    <xf numFmtId="0" fontId="18" fillId="2" borderId="0" xfId="4" applyFont="1" applyFill="1">
      <alignment vertical="center"/>
    </xf>
    <xf numFmtId="0" fontId="4" fillId="0" borderId="1" xfId="4" applyBorder="1">
      <alignment vertical="center"/>
    </xf>
    <xf numFmtId="49" fontId="1" fillId="0" borderId="1" xfId="4" applyNumberFormat="1" applyFont="1" applyBorder="1" applyAlignment="1" applyProtection="1">
      <alignment horizontal="right" vertical="center"/>
      <protection locked="0"/>
    </xf>
    <xf numFmtId="49" fontId="35" fillId="0" borderId="2" xfId="4" applyNumberFormat="1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 wrapText="1"/>
    </xf>
    <xf numFmtId="49" fontId="35" fillId="0" borderId="2" xfId="4" applyNumberFormat="1" applyFont="1" applyBorder="1" applyProtection="1">
      <alignment vertical="center"/>
      <protection locked="0"/>
    </xf>
    <xf numFmtId="0" fontId="35" fillId="0" borderId="6" xfId="4" applyFont="1" applyBorder="1">
      <alignment vertical="center"/>
    </xf>
    <xf numFmtId="176" fontId="9" fillId="0" borderId="3" xfId="4" applyNumberFormat="1" applyFont="1" applyBorder="1" applyAlignment="1">
      <alignment horizontal="right" vertical="center" wrapText="1"/>
    </xf>
    <xf numFmtId="176" fontId="9" fillId="0" borderId="4" xfId="4" applyNumberFormat="1" applyFont="1" applyBorder="1" applyAlignment="1">
      <alignment horizontal="right" vertical="center" wrapText="1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10" fillId="0" borderId="3" xfId="5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/>
    </xf>
    <xf numFmtId="0" fontId="9" fillId="0" borderId="4" xfId="4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 wrapText="1"/>
    </xf>
    <xf numFmtId="0" fontId="9" fillId="0" borderId="4" xfId="4" applyFont="1" applyBorder="1" applyAlignment="1">
      <alignment horizontal="left" vertical="center" wrapText="1"/>
    </xf>
    <xf numFmtId="49" fontId="14" fillId="0" borderId="5" xfId="4" applyNumberFormat="1" applyFont="1" applyBorder="1" applyAlignment="1">
      <alignment horizontal="center" vertical="center" wrapText="1"/>
    </xf>
    <xf numFmtId="49" fontId="14" fillId="0" borderId="6" xfId="4" applyNumberFormat="1" applyFont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/>
    </xf>
    <xf numFmtId="49" fontId="14" fillId="0" borderId="5" xfId="4" applyNumberFormat="1" applyFont="1" applyBorder="1" applyAlignment="1">
      <alignment horizontal="center" vertical="center"/>
    </xf>
    <xf numFmtId="49" fontId="14" fillId="0" borderId="3" xfId="4" applyNumberFormat="1" applyFont="1" applyBorder="1" applyAlignment="1">
      <alignment horizontal="left" vertical="center"/>
    </xf>
    <xf numFmtId="49" fontId="14" fillId="0" borderId="9" xfId="4" applyNumberFormat="1" applyFont="1" applyBorder="1" applyAlignment="1">
      <alignment horizontal="left" vertical="center"/>
    </xf>
    <xf numFmtId="49" fontId="14" fillId="0" borderId="4" xfId="4" applyNumberFormat="1" applyFont="1" applyBorder="1" applyAlignment="1">
      <alignment horizontal="left" vertical="center"/>
    </xf>
    <xf numFmtId="49" fontId="14" fillId="0" borderId="6" xfId="4" applyNumberFormat="1" applyFont="1" applyBorder="1" applyAlignment="1">
      <alignment horizontal="center" vertical="center" wrapText="1"/>
    </xf>
    <xf numFmtId="49" fontId="14" fillId="0" borderId="3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14" fillId="0" borderId="3" xfId="4" applyNumberFormat="1" applyFont="1" applyBorder="1" applyAlignment="1">
      <alignment horizontal="left" vertical="center" wrapText="1"/>
    </xf>
    <xf numFmtId="49" fontId="14" fillId="0" borderId="9" xfId="4" applyNumberFormat="1" applyFont="1" applyBorder="1" applyAlignment="1">
      <alignment horizontal="left" vertical="center" wrapText="1"/>
    </xf>
    <xf numFmtId="49" fontId="14" fillId="0" borderId="4" xfId="4" applyNumberFormat="1" applyFont="1" applyBorder="1" applyAlignment="1">
      <alignment horizontal="left" vertical="center" wrapText="1"/>
    </xf>
    <xf numFmtId="49" fontId="14" fillId="0" borderId="10" xfId="4" applyNumberFormat="1" applyFont="1" applyBorder="1" applyAlignment="1">
      <alignment horizontal="left" vertical="center"/>
    </xf>
    <xf numFmtId="49" fontId="14" fillId="0" borderId="1" xfId="4" applyNumberFormat="1" applyFont="1" applyBorder="1" applyAlignment="1">
      <alignment horizontal="left" vertical="center"/>
    </xf>
    <xf numFmtId="49" fontId="14" fillId="0" borderId="11" xfId="4" applyNumberFormat="1" applyFont="1" applyBorder="1" applyAlignment="1">
      <alignment horizontal="left" vertical="center"/>
    </xf>
    <xf numFmtId="49" fontId="14" fillId="0" borderId="13" xfId="4" applyNumberFormat="1" applyFont="1" applyBorder="1" applyAlignment="1">
      <alignment horizontal="left" vertical="center"/>
    </xf>
    <xf numFmtId="49" fontId="14" fillId="0" borderId="14" xfId="4" applyNumberFormat="1" applyFont="1" applyBorder="1" applyAlignment="1">
      <alignment horizontal="left" vertical="center"/>
    </xf>
    <xf numFmtId="49" fontId="14" fillId="0" borderId="15" xfId="4" applyNumberFormat="1" applyFont="1" applyBorder="1" applyAlignment="1">
      <alignment horizontal="left" vertical="center"/>
    </xf>
    <xf numFmtId="49" fontId="22" fillId="0" borderId="16" xfId="4" applyNumberFormat="1" applyFont="1" applyBorder="1" applyAlignment="1">
      <alignment horizontal="center" vertical="center" wrapText="1"/>
    </xf>
    <xf numFmtId="49" fontId="22" fillId="0" borderId="10" xfId="4" applyNumberFormat="1" applyFont="1" applyBorder="1" applyAlignment="1">
      <alignment horizontal="center" vertical="center" wrapText="1"/>
    </xf>
    <xf numFmtId="49" fontId="22" fillId="0" borderId="5" xfId="4" applyNumberFormat="1" applyFont="1" applyBorder="1" applyAlignment="1">
      <alignment horizontal="center" vertical="center" wrapText="1"/>
    </xf>
    <xf numFmtId="49" fontId="18" fillId="0" borderId="6" xfId="4" applyNumberFormat="1" applyFont="1" applyBorder="1" applyAlignment="1">
      <alignment horizontal="center" vertical="center"/>
    </xf>
    <xf numFmtId="49" fontId="18" fillId="0" borderId="3" xfId="4" applyNumberFormat="1" applyFont="1" applyBorder="1" applyAlignment="1">
      <alignment horizontal="left" vertical="center"/>
    </xf>
    <xf numFmtId="49" fontId="18" fillId="0" borderId="9" xfId="4" applyNumberFormat="1" applyFont="1" applyBorder="1" applyAlignment="1">
      <alignment horizontal="left" vertical="center"/>
    </xf>
    <xf numFmtId="49" fontId="18" fillId="0" borderId="4" xfId="4" applyNumberFormat="1" applyFont="1" applyBorder="1" applyAlignment="1">
      <alignment horizontal="left" vertical="center"/>
    </xf>
    <xf numFmtId="49" fontId="22" fillId="0" borderId="6" xfId="4" applyNumberFormat="1" applyFont="1" applyBorder="1" applyAlignment="1">
      <alignment horizontal="center" vertical="center" wrapText="1"/>
    </xf>
    <xf numFmtId="49" fontId="22" fillId="0" borderId="18" xfId="4" applyNumberFormat="1" applyFont="1" applyBorder="1" applyAlignment="1">
      <alignment horizontal="center" vertical="center" wrapText="1"/>
    </xf>
    <xf numFmtId="49" fontId="18" fillId="0" borderId="11" xfId="4" applyNumberFormat="1" applyFont="1" applyBorder="1" applyAlignment="1">
      <alignment horizontal="center" vertical="center"/>
    </xf>
    <xf numFmtId="49" fontId="22" fillId="0" borderId="25" xfId="4" applyNumberFormat="1" applyFont="1" applyBorder="1" applyAlignment="1">
      <alignment horizontal="center" vertical="center"/>
    </xf>
    <xf numFmtId="49" fontId="22" fillId="0" borderId="8" xfId="4" applyNumberFormat="1" applyFont="1" applyBorder="1" applyAlignment="1">
      <alignment horizontal="center" vertical="center"/>
    </xf>
    <xf numFmtId="49" fontId="22" fillId="0" borderId="18" xfId="4" applyNumberFormat="1" applyFont="1" applyBorder="1" applyAlignment="1">
      <alignment horizontal="center" vertical="center"/>
    </xf>
    <xf numFmtId="49" fontId="22" fillId="0" borderId="26" xfId="4" applyNumberFormat="1" applyFont="1" applyBorder="1" applyAlignment="1">
      <alignment horizontal="center" vertical="center"/>
    </xf>
    <xf numFmtId="49" fontId="22" fillId="0" borderId="1" xfId="4" applyNumberFormat="1" applyFont="1" applyBorder="1" applyAlignment="1">
      <alignment horizontal="center" vertical="center"/>
    </xf>
    <xf numFmtId="49" fontId="22" fillId="0" borderId="11" xfId="4" applyNumberFormat="1" applyFont="1" applyBorder="1" applyAlignment="1">
      <alignment horizontal="center" vertical="center"/>
    </xf>
    <xf numFmtId="49" fontId="22" fillId="0" borderId="27" xfId="4" applyNumberFormat="1" applyFont="1" applyBorder="1" applyAlignment="1" applyProtection="1">
      <alignment horizontal="left" vertical="center"/>
      <protection locked="0"/>
    </xf>
    <xf numFmtId="49" fontId="22" fillId="0" borderId="9" xfId="4" applyNumberFormat="1" applyFont="1" applyBorder="1" applyAlignment="1" applyProtection="1">
      <alignment horizontal="left" vertical="center"/>
      <protection locked="0"/>
    </xf>
    <xf numFmtId="49" fontId="22" fillId="0" borderId="4" xfId="4" applyNumberFormat="1" applyFont="1" applyBorder="1" applyAlignment="1" applyProtection="1">
      <alignment horizontal="left" vertical="center"/>
      <protection locked="0"/>
    </xf>
    <xf numFmtId="49" fontId="22" fillId="0" borderId="6" xfId="4" applyNumberFormat="1" applyFont="1" applyBorder="1" applyAlignment="1">
      <alignment horizontal="center" vertical="center"/>
    </xf>
    <xf numFmtId="49" fontId="22" fillId="0" borderId="21" xfId="4" applyNumberFormat="1" applyFont="1" applyBorder="1" applyAlignment="1">
      <alignment horizontal="center" vertical="center" wrapText="1"/>
    </xf>
    <xf numFmtId="49" fontId="22" fillId="0" borderId="23" xfId="4" applyNumberFormat="1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 wrapText="1"/>
    </xf>
    <xf numFmtId="0" fontId="4" fillId="0" borderId="22" xfId="4" applyBorder="1" applyAlignment="1">
      <alignment horizontal="center" vertical="center"/>
    </xf>
    <xf numFmtId="49" fontId="18" fillId="0" borderId="3" xfId="4" applyNumberFormat="1" applyFont="1" applyBorder="1" applyAlignment="1">
      <alignment horizontal="center" vertical="center"/>
    </xf>
    <xf numFmtId="49" fontId="18" fillId="0" borderId="4" xfId="4" applyNumberFormat="1" applyFont="1" applyBorder="1" applyAlignment="1">
      <alignment horizontal="center" vertical="center"/>
    </xf>
    <xf numFmtId="49" fontId="18" fillId="0" borderId="29" xfId="4" applyNumberFormat="1" applyFont="1" applyBorder="1" applyAlignment="1">
      <alignment horizontal="left" vertical="center"/>
    </xf>
    <xf numFmtId="49" fontId="18" fillId="0" borderId="30" xfId="4" applyNumberFormat="1" applyFont="1" applyBorder="1" applyAlignment="1">
      <alignment horizontal="left" vertical="center"/>
    </xf>
    <xf numFmtId="176" fontId="18" fillId="0" borderId="3" xfId="4" applyNumberFormat="1" applyFont="1" applyBorder="1" applyAlignment="1">
      <alignment horizontal="right" vertical="center"/>
    </xf>
    <xf numFmtId="176" fontId="18" fillId="0" borderId="4" xfId="4" applyNumberFormat="1" applyFont="1" applyBorder="1" applyAlignment="1">
      <alignment horizontal="right" vertical="center"/>
    </xf>
    <xf numFmtId="49" fontId="18" fillId="0" borderId="3" xfId="4" applyNumberFormat="1" applyFont="1" applyBorder="1" applyAlignment="1" applyProtection="1">
      <alignment horizontal="left" vertical="center"/>
      <protection locked="0"/>
    </xf>
    <xf numFmtId="49" fontId="18" fillId="0" borderId="4" xfId="4" applyNumberFormat="1" applyFont="1" applyBorder="1" applyAlignment="1" applyProtection="1">
      <alignment horizontal="left" vertical="center"/>
      <protection locked="0"/>
    </xf>
    <xf numFmtId="176" fontId="18" fillId="0" borderId="3" xfId="4" applyNumberFormat="1" applyFont="1" applyBorder="1" applyAlignment="1" applyProtection="1">
      <alignment horizontal="right" vertical="center"/>
      <protection locked="0"/>
    </xf>
    <xf numFmtId="176" fontId="18" fillId="0" borderId="4" xfId="4" applyNumberFormat="1" applyFont="1" applyBorder="1" applyAlignment="1" applyProtection="1">
      <alignment horizontal="right" vertical="center"/>
      <protection locked="0"/>
    </xf>
    <xf numFmtId="49" fontId="18" fillId="0" borderId="3" xfId="4" applyNumberFormat="1" applyFont="1" applyBorder="1" applyAlignment="1" applyProtection="1">
      <alignment horizontal="left" vertical="center" wrapText="1"/>
      <protection locked="0"/>
    </xf>
    <xf numFmtId="49" fontId="18" fillId="0" borderId="4" xfId="4" applyNumberFormat="1" applyFont="1" applyBorder="1" applyAlignment="1" applyProtection="1">
      <alignment horizontal="left" vertical="center" wrapText="1"/>
      <protection locked="0"/>
    </xf>
    <xf numFmtId="49" fontId="32" fillId="0" borderId="16" xfId="4" applyNumberFormat="1" applyFont="1" applyBorder="1" applyAlignment="1">
      <alignment horizontal="left" vertical="center"/>
    </xf>
    <xf numFmtId="0" fontId="4" fillId="0" borderId="18" xfId="4" applyBorder="1" applyAlignment="1">
      <alignment horizontal="left" vertical="center"/>
    </xf>
    <xf numFmtId="0" fontId="4" fillId="0" borderId="22" xfId="4" applyBorder="1" applyAlignment="1">
      <alignment horizontal="left" vertical="center"/>
    </xf>
    <xf numFmtId="0" fontId="4" fillId="0" borderId="28" xfId="4" applyBorder="1" applyAlignment="1">
      <alignment horizontal="left" vertical="center"/>
    </xf>
    <xf numFmtId="0" fontId="4" fillId="0" borderId="10" xfId="4" applyBorder="1" applyAlignment="1">
      <alignment horizontal="left" vertical="center"/>
    </xf>
    <xf numFmtId="0" fontId="4" fillId="0" borderId="11" xfId="4" applyBorder="1" applyAlignment="1">
      <alignment horizontal="left" vertical="center"/>
    </xf>
    <xf numFmtId="49" fontId="32" fillId="0" borderId="16" xfId="4" applyNumberFormat="1" applyFont="1" applyBorder="1" applyAlignment="1">
      <alignment horizontal="left" vertical="center" wrapText="1"/>
    </xf>
    <xf numFmtId="0" fontId="4" fillId="0" borderId="18" xfId="4" applyBorder="1">
      <alignment vertical="center"/>
    </xf>
    <xf numFmtId="0" fontId="4" fillId="0" borderId="22" xfId="4" applyBorder="1">
      <alignment vertical="center"/>
    </xf>
    <xf numFmtId="0" fontId="4" fillId="0" borderId="28" xfId="4" applyBorder="1">
      <alignment vertical="center"/>
    </xf>
    <xf numFmtId="0" fontId="4" fillId="0" borderId="10" xfId="4" applyBorder="1">
      <alignment vertical="center"/>
    </xf>
    <xf numFmtId="0" fontId="4" fillId="0" borderId="11" xfId="4" applyBorder="1">
      <alignment vertical="center"/>
    </xf>
    <xf numFmtId="49" fontId="30" fillId="0" borderId="1" xfId="4" applyNumberFormat="1" applyFont="1" applyBorder="1" applyAlignment="1" applyProtection="1">
      <alignment horizontal="right" vertical="center"/>
      <protection locked="0"/>
    </xf>
    <xf numFmtId="49" fontId="19" fillId="0" borderId="1" xfId="4" applyNumberFormat="1" applyFont="1" applyBorder="1" applyAlignment="1" applyProtection="1">
      <alignment horizontal="right" vertical="center"/>
      <protection locked="0"/>
    </xf>
    <xf numFmtId="49" fontId="18" fillId="0" borderId="2" xfId="4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wrapText="1"/>
    </xf>
    <xf numFmtId="49" fontId="14" fillId="0" borderId="32" xfId="6" applyNumberFormat="1" applyFont="1" applyBorder="1" applyAlignment="1">
      <alignment horizontal="center" vertical="center" wrapText="1"/>
    </xf>
    <xf numFmtId="49" fontId="14" fillId="0" borderId="32" xfId="6" applyNumberFormat="1" applyFont="1" applyBorder="1" applyAlignment="1">
      <alignment horizontal="center" vertical="center"/>
    </xf>
    <xf numFmtId="49" fontId="14" fillId="0" borderId="6" xfId="6" applyNumberFormat="1" applyFont="1" applyBorder="1" applyAlignment="1">
      <alignment horizontal="center" vertical="center"/>
    </xf>
    <xf numFmtId="49" fontId="14" fillId="0" borderId="5" xfId="6" applyNumberFormat="1" applyFont="1" applyBorder="1" applyAlignment="1">
      <alignment horizontal="center" vertical="center" wrapText="1"/>
    </xf>
    <xf numFmtId="49" fontId="14" fillId="0" borderId="32" xfId="4" applyNumberFormat="1" applyFont="1" applyBorder="1" applyAlignment="1">
      <alignment vertical="center" wrapText="1"/>
    </xf>
    <xf numFmtId="49" fontId="14" fillId="0" borderId="6" xfId="4" applyNumberFormat="1" applyFont="1" applyBorder="1" applyAlignment="1">
      <alignment vertical="center" wrapText="1"/>
    </xf>
    <xf numFmtId="49" fontId="14" fillId="0" borderId="3" xfId="6" applyNumberFormat="1" applyFont="1" applyBorder="1" applyAlignment="1">
      <alignment horizontal="center" vertical="center"/>
    </xf>
    <xf numFmtId="49" fontId="14" fillId="0" borderId="4" xfId="6" applyNumberFormat="1" applyFont="1" applyBorder="1" applyAlignment="1">
      <alignment horizontal="center" vertical="center"/>
    </xf>
    <xf numFmtId="49" fontId="14" fillId="0" borderId="9" xfId="6" applyNumberFormat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34" fillId="0" borderId="3" xfId="6" applyFont="1" applyBorder="1" applyAlignment="1">
      <alignment horizontal="left" vertical="center" wrapText="1"/>
    </xf>
    <xf numFmtId="0" fontId="34" fillId="0" borderId="4" xfId="6" applyFont="1" applyBorder="1" applyAlignment="1">
      <alignment horizontal="left" vertical="center" wrapText="1"/>
    </xf>
    <xf numFmtId="49" fontId="14" fillId="0" borderId="32" xfId="6" applyNumberFormat="1" applyFont="1" applyBorder="1" applyAlignment="1" applyProtection="1">
      <alignment horizontal="center" vertical="center"/>
      <protection locked="0"/>
    </xf>
    <xf numFmtId="49" fontId="14" fillId="0" borderId="6" xfId="6" applyNumberFormat="1" applyFont="1" applyBorder="1" applyAlignment="1" applyProtection="1">
      <alignment horizontal="center" vertical="center"/>
      <protection locked="0"/>
    </xf>
    <xf numFmtId="49" fontId="14" fillId="0" borderId="3" xfId="6" applyNumberFormat="1" applyFont="1" applyBorder="1" applyAlignment="1" applyProtection="1">
      <alignment horizontal="left" vertical="center"/>
      <protection locked="0"/>
    </xf>
    <xf numFmtId="49" fontId="14" fillId="0" borderId="4" xfId="6" applyNumberFormat="1" applyFont="1" applyBorder="1" applyAlignment="1" applyProtection="1">
      <alignment horizontal="left" vertical="center"/>
      <protection locked="0"/>
    </xf>
    <xf numFmtId="0" fontId="4" fillId="0" borderId="1" xfId="4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49" fontId="18" fillId="0" borderId="1" xfId="4" applyNumberFormat="1" applyFont="1" applyBorder="1" applyAlignment="1" applyProtection="1">
      <alignment horizontal="right" vertical="center"/>
      <protection locked="0"/>
    </xf>
    <xf numFmtId="49" fontId="35" fillId="0" borderId="2" xfId="4" applyNumberFormat="1" applyFont="1" applyBorder="1" applyAlignment="1">
      <alignment horizontal="center" vertical="center"/>
    </xf>
    <xf numFmtId="49" fontId="35" fillId="0" borderId="4" xfId="4" applyNumberFormat="1" applyFont="1" applyBorder="1" applyAlignment="1">
      <alignment horizontal="center" vertical="center"/>
    </xf>
    <xf numFmtId="38" fontId="19" fillId="2" borderId="0" xfId="1" applyFont="1" applyFill="1" applyAlignment="1" applyProtection="1">
      <alignment horizontal="left" vertical="center" wrapText="1"/>
    </xf>
  </cellXfs>
  <cellStyles count="7">
    <cellStyle name="桁区切り" xfId="1" builtinId="6"/>
    <cellStyle name="標準" xfId="0" builtinId="0"/>
    <cellStyle name="標準 2 2" xfId="4" xr:uid="{D5D6E69A-925B-4F5F-8EF6-143D25163B8A}"/>
    <cellStyle name="標準 4 2" xfId="2" xr:uid="{0E34B585-FB0E-493C-B786-B7F37679D539}"/>
    <cellStyle name="標準 5" xfId="3" xr:uid="{8DA3D60B-F905-4CF6-8038-70F2A2DDD755}"/>
    <cellStyle name="標準 7 2" xfId="5" xr:uid="{4DD13520-E97A-404F-BA4D-7F070772440D}"/>
    <cellStyle name="標準_附属明細表PL・NW・WS　20060423修正版" xfId="6" xr:uid="{0D89DF2B-6BCE-4644-B4FA-8015D57F2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BDF3-EF09-487F-BB0A-F062412E4043}">
  <sheetPr>
    <pageSetUpPr fitToPage="1"/>
  </sheetPr>
  <dimension ref="A1:P24"/>
  <sheetViews>
    <sheetView showGridLines="0" tabSelected="1" view="pageBreakPreview" zoomScale="130" zoomScaleNormal="115" zoomScaleSheetLayoutView="130" workbookViewId="0">
      <selection activeCell="C31" sqref="C31"/>
    </sheetView>
  </sheetViews>
  <sheetFormatPr defaultColWidth="10.140625" defaultRowHeight="13.5"/>
  <cols>
    <col min="1" max="1" width="4.28515625" style="2" customWidth="1"/>
    <col min="2" max="2" width="19.140625" style="2" customWidth="1"/>
    <col min="3" max="16" width="10.7109375" style="2" customWidth="1"/>
    <col min="17" max="16384" width="10.140625" style="2"/>
  </cols>
  <sheetData>
    <row r="1" spans="1:16">
      <c r="A1" s="1"/>
    </row>
    <row r="2" spans="1:16" ht="17.25">
      <c r="A2" s="3" t="s">
        <v>0</v>
      </c>
    </row>
    <row r="3" spans="1:16">
      <c r="A3" s="1" t="s">
        <v>1</v>
      </c>
    </row>
    <row r="4" spans="1:16">
      <c r="A4" s="1" t="s">
        <v>2</v>
      </c>
    </row>
    <row r="5" spans="1:16" ht="20.25" customHeight="1">
      <c r="A5" s="4" t="s">
        <v>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 t="s">
        <v>4</v>
      </c>
    </row>
    <row r="6" spans="1:16" ht="37.5" customHeight="1">
      <c r="A6" s="181" t="s">
        <v>5</v>
      </c>
      <c r="B6" s="181"/>
      <c r="C6" s="182" t="s">
        <v>6</v>
      </c>
      <c r="D6" s="180"/>
      <c r="E6" s="182" t="s">
        <v>7</v>
      </c>
      <c r="F6" s="180"/>
      <c r="G6" s="182" t="s">
        <v>8</v>
      </c>
      <c r="H6" s="180"/>
      <c r="I6" s="182" t="s">
        <v>9</v>
      </c>
      <c r="J6" s="180"/>
      <c r="K6" s="182" t="s">
        <v>10</v>
      </c>
      <c r="L6" s="180"/>
      <c r="M6" s="180" t="s">
        <v>11</v>
      </c>
      <c r="N6" s="181"/>
      <c r="O6" s="180" t="s">
        <v>12</v>
      </c>
      <c r="P6" s="181"/>
    </row>
    <row r="7" spans="1:16" ht="14.1" customHeight="1">
      <c r="A7" s="177" t="s">
        <v>13</v>
      </c>
      <c r="B7" s="177"/>
      <c r="C7" s="173">
        <v>59271158477</v>
      </c>
      <c r="D7" s="174"/>
      <c r="E7" s="173">
        <v>369116476</v>
      </c>
      <c r="F7" s="174"/>
      <c r="G7" s="173">
        <v>0</v>
      </c>
      <c r="H7" s="174"/>
      <c r="I7" s="173">
        <v>59640274953</v>
      </c>
      <c r="J7" s="174"/>
      <c r="K7" s="173">
        <v>21589932219</v>
      </c>
      <c r="L7" s="174"/>
      <c r="M7" s="173">
        <v>675837991</v>
      </c>
      <c r="N7" s="174"/>
      <c r="O7" s="173">
        <v>38050342734</v>
      </c>
      <c r="P7" s="174"/>
    </row>
    <row r="8" spans="1:16" ht="14.1" customHeight="1">
      <c r="A8" s="177" t="s">
        <v>14</v>
      </c>
      <c r="B8" s="177"/>
      <c r="C8" s="173">
        <v>25534427820</v>
      </c>
      <c r="D8" s="174"/>
      <c r="E8" s="173">
        <v>98961106</v>
      </c>
      <c r="F8" s="174"/>
      <c r="G8" s="173">
        <v>0</v>
      </c>
      <c r="H8" s="174"/>
      <c r="I8" s="173">
        <v>25633388926</v>
      </c>
      <c r="J8" s="174"/>
      <c r="K8" s="173">
        <v>0</v>
      </c>
      <c r="L8" s="174"/>
      <c r="M8" s="173">
        <v>0</v>
      </c>
      <c r="N8" s="174"/>
      <c r="O8" s="173">
        <v>25633388926</v>
      </c>
      <c r="P8" s="174"/>
    </row>
    <row r="9" spans="1:16" ht="14.1" customHeight="1">
      <c r="A9" s="178" t="s">
        <v>15</v>
      </c>
      <c r="B9" s="178"/>
      <c r="C9" s="173" t="s">
        <v>16</v>
      </c>
      <c r="D9" s="174"/>
      <c r="E9" s="173" t="s">
        <v>16</v>
      </c>
      <c r="F9" s="174"/>
      <c r="G9" s="173" t="s">
        <v>16</v>
      </c>
      <c r="H9" s="174"/>
      <c r="I9" s="173" t="s">
        <v>16</v>
      </c>
      <c r="J9" s="174"/>
      <c r="K9" s="173" t="s">
        <v>16</v>
      </c>
      <c r="L9" s="174"/>
      <c r="M9" s="173" t="s">
        <v>16</v>
      </c>
      <c r="N9" s="174"/>
      <c r="O9" s="173" t="s">
        <v>16</v>
      </c>
      <c r="P9" s="174"/>
    </row>
    <row r="10" spans="1:16" ht="14.1" customHeight="1">
      <c r="A10" s="178" t="s">
        <v>17</v>
      </c>
      <c r="B10" s="178"/>
      <c r="C10" s="173">
        <v>32562028199</v>
      </c>
      <c r="D10" s="174"/>
      <c r="E10" s="173">
        <v>213054690</v>
      </c>
      <c r="F10" s="174"/>
      <c r="G10" s="173">
        <v>0</v>
      </c>
      <c r="H10" s="174"/>
      <c r="I10" s="173">
        <v>32775082889</v>
      </c>
      <c r="J10" s="174"/>
      <c r="K10" s="173">
        <v>20652908305</v>
      </c>
      <c r="L10" s="174"/>
      <c r="M10" s="173">
        <v>660353098</v>
      </c>
      <c r="N10" s="174"/>
      <c r="O10" s="173">
        <v>12122174584</v>
      </c>
      <c r="P10" s="174"/>
    </row>
    <row r="11" spans="1:16" ht="14.1" customHeight="1">
      <c r="A11" s="177" t="s">
        <v>18</v>
      </c>
      <c r="B11" s="177"/>
      <c r="C11" s="173">
        <v>1143382458</v>
      </c>
      <c r="D11" s="174"/>
      <c r="E11" s="173">
        <v>57100680</v>
      </c>
      <c r="F11" s="174"/>
      <c r="G11" s="173">
        <v>0</v>
      </c>
      <c r="H11" s="174"/>
      <c r="I11" s="173">
        <v>1200483138</v>
      </c>
      <c r="J11" s="174"/>
      <c r="K11" s="173">
        <v>937023914</v>
      </c>
      <c r="L11" s="174"/>
      <c r="M11" s="173">
        <v>15484893</v>
      </c>
      <c r="N11" s="174"/>
      <c r="O11" s="173">
        <v>263459224</v>
      </c>
      <c r="P11" s="174"/>
    </row>
    <row r="12" spans="1:16" ht="14.1" customHeight="1">
      <c r="A12" s="178" t="s">
        <v>19</v>
      </c>
      <c r="B12" s="178"/>
      <c r="C12" s="173" t="s">
        <v>16</v>
      </c>
      <c r="D12" s="174"/>
      <c r="E12" s="173" t="s">
        <v>16</v>
      </c>
      <c r="F12" s="174"/>
      <c r="G12" s="173" t="s">
        <v>16</v>
      </c>
      <c r="H12" s="174"/>
      <c r="I12" s="173" t="s">
        <v>16</v>
      </c>
      <c r="J12" s="174"/>
      <c r="K12" s="173" t="s">
        <v>16</v>
      </c>
      <c r="L12" s="174"/>
      <c r="M12" s="173" t="s">
        <v>16</v>
      </c>
      <c r="N12" s="174"/>
      <c r="O12" s="173" t="s">
        <v>16</v>
      </c>
      <c r="P12" s="174"/>
    </row>
    <row r="13" spans="1:16" ht="14.1" customHeight="1">
      <c r="A13" s="177" t="s">
        <v>20</v>
      </c>
      <c r="B13" s="177"/>
      <c r="C13" s="173" t="s">
        <v>16</v>
      </c>
      <c r="D13" s="174"/>
      <c r="E13" s="173" t="s">
        <v>16</v>
      </c>
      <c r="F13" s="174"/>
      <c r="G13" s="173" t="s">
        <v>16</v>
      </c>
      <c r="H13" s="174"/>
      <c r="I13" s="173" t="s">
        <v>16</v>
      </c>
      <c r="J13" s="174"/>
      <c r="K13" s="173" t="s">
        <v>16</v>
      </c>
      <c r="L13" s="174"/>
      <c r="M13" s="173" t="s">
        <v>16</v>
      </c>
      <c r="N13" s="174"/>
      <c r="O13" s="173" t="s">
        <v>16</v>
      </c>
      <c r="P13" s="174"/>
    </row>
    <row r="14" spans="1:16" ht="14.1" customHeight="1">
      <c r="A14" s="178" t="s">
        <v>21</v>
      </c>
      <c r="B14" s="178"/>
      <c r="C14" s="173" t="s">
        <v>16</v>
      </c>
      <c r="D14" s="174"/>
      <c r="E14" s="173" t="s">
        <v>16</v>
      </c>
      <c r="F14" s="174"/>
      <c r="G14" s="173" t="s">
        <v>16</v>
      </c>
      <c r="H14" s="174"/>
      <c r="I14" s="173" t="s">
        <v>16</v>
      </c>
      <c r="J14" s="174"/>
      <c r="K14" s="173" t="s">
        <v>16</v>
      </c>
      <c r="L14" s="174"/>
      <c r="M14" s="173" t="s">
        <v>16</v>
      </c>
      <c r="N14" s="174"/>
      <c r="O14" s="173" t="s">
        <v>16</v>
      </c>
      <c r="P14" s="174"/>
    </row>
    <row r="15" spans="1:16" ht="14.1" customHeight="1">
      <c r="A15" s="178" t="s">
        <v>22</v>
      </c>
      <c r="B15" s="178"/>
      <c r="C15" s="173" t="s">
        <v>16</v>
      </c>
      <c r="D15" s="174"/>
      <c r="E15" s="173" t="s">
        <v>16</v>
      </c>
      <c r="F15" s="174"/>
      <c r="G15" s="173" t="s">
        <v>16</v>
      </c>
      <c r="H15" s="174"/>
      <c r="I15" s="173" t="s">
        <v>16</v>
      </c>
      <c r="J15" s="174"/>
      <c r="K15" s="173" t="s">
        <v>16</v>
      </c>
      <c r="L15" s="174"/>
      <c r="M15" s="173" t="s">
        <v>16</v>
      </c>
      <c r="N15" s="174"/>
      <c r="O15" s="173" t="s">
        <v>16</v>
      </c>
      <c r="P15" s="174"/>
    </row>
    <row r="16" spans="1:16" ht="14.1" customHeight="1">
      <c r="A16" s="178" t="s">
        <v>23</v>
      </c>
      <c r="B16" s="178"/>
      <c r="C16" s="173">
        <v>31320000</v>
      </c>
      <c r="D16" s="174"/>
      <c r="E16" s="173">
        <v>0</v>
      </c>
      <c r="F16" s="174"/>
      <c r="G16" s="173">
        <v>0</v>
      </c>
      <c r="H16" s="174"/>
      <c r="I16" s="173">
        <v>31320000</v>
      </c>
      <c r="J16" s="174"/>
      <c r="K16" s="173">
        <v>0</v>
      </c>
      <c r="L16" s="174"/>
      <c r="M16" s="173">
        <v>0</v>
      </c>
      <c r="N16" s="174"/>
      <c r="O16" s="173">
        <v>31320000</v>
      </c>
      <c r="P16" s="174"/>
    </row>
    <row r="17" spans="1:16" ht="14.1" customHeight="1">
      <c r="A17" s="179" t="s">
        <v>24</v>
      </c>
      <c r="B17" s="179"/>
      <c r="C17" s="173">
        <v>18623505136</v>
      </c>
      <c r="D17" s="174"/>
      <c r="E17" s="173">
        <v>73755213</v>
      </c>
      <c r="F17" s="174"/>
      <c r="G17" s="173">
        <v>1134000</v>
      </c>
      <c r="H17" s="174"/>
      <c r="I17" s="173">
        <v>18696126349</v>
      </c>
      <c r="J17" s="174"/>
      <c r="K17" s="173">
        <v>5743057277</v>
      </c>
      <c r="L17" s="174"/>
      <c r="M17" s="173">
        <v>121742656</v>
      </c>
      <c r="N17" s="174"/>
      <c r="O17" s="173">
        <v>12953069072</v>
      </c>
      <c r="P17" s="174"/>
    </row>
    <row r="18" spans="1:16" ht="14.1" customHeight="1">
      <c r="A18" s="177" t="s">
        <v>25</v>
      </c>
      <c r="B18" s="177"/>
      <c r="C18" s="173">
        <v>10763517256</v>
      </c>
      <c r="D18" s="174"/>
      <c r="E18" s="173">
        <v>15324653</v>
      </c>
      <c r="F18" s="174"/>
      <c r="G18" s="173">
        <v>1134000</v>
      </c>
      <c r="H18" s="174"/>
      <c r="I18" s="173">
        <v>10777707909</v>
      </c>
      <c r="J18" s="174"/>
      <c r="K18" s="173">
        <v>0</v>
      </c>
      <c r="L18" s="174"/>
      <c r="M18" s="173">
        <v>0</v>
      </c>
      <c r="N18" s="174"/>
      <c r="O18" s="173">
        <v>10777707909</v>
      </c>
      <c r="P18" s="174"/>
    </row>
    <row r="19" spans="1:16" ht="14.1" customHeight="1">
      <c r="A19" s="178" t="s">
        <v>17</v>
      </c>
      <c r="B19" s="178"/>
      <c r="C19" s="173">
        <v>268813234</v>
      </c>
      <c r="D19" s="174"/>
      <c r="E19" s="173">
        <v>0</v>
      </c>
      <c r="F19" s="174"/>
      <c r="G19" s="173">
        <v>0</v>
      </c>
      <c r="H19" s="174"/>
      <c r="I19" s="173">
        <v>268813234</v>
      </c>
      <c r="J19" s="174"/>
      <c r="K19" s="173">
        <v>173397568</v>
      </c>
      <c r="L19" s="174"/>
      <c r="M19" s="173">
        <v>6242254</v>
      </c>
      <c r="N19" s="174"/>
      <c r="O19" s="173">
        <v>95415666</v>
      </c>
      <c r="P19" s="174"/>
    </row>
    <row r="20" spans="1:16" ht="14.1" customHeight="1">
      <c r="A20" s="177" t="s">
        <v>18</v>
      </c>
      <c r="B20" s="177"/>
      <c r="C20" s="173">
        <v>7591174646</v>
      </c>
      <c r="D20" s="174"/>
      <c r="E20" s="173">
        <v>58430560</v>
      </c>
      <c r="F20" s="174"/>
      <c r="G20" s="173">
        <v>0</v>
      </c>
      <c r="H20" s="174"/>
      <c r="I20" s="173">
        <v>7649605206</v>
      </c>
      <c r="J20" s="174"/>
      <c r="K20" s="173">
        <v>5569659709</v>
      </c>
      <c r="L20" s="174"/>
      <c r="M20" s="173">
        <v>115500402</v>
      </c>
      <c r="N20" s="174"/>
      <c r="O20" s="173">
        <v>2079945497</v>
      </c>
      <c r="P20" s="174"/>
    </row>
    <row r="21" spans="1:16" ht="14.1" customHeight="1">
      <c r="A21" s="177" t="s">
        <v>22</v>
      </c>
      <c r="B21" s="177"/>
      <c r="C21" s="173" t="s">
        <v>16</v>
      </c>
      <c r="D21" s="174"/>
      <c r="E21" s="173" t="s">
        <v>16</v>
      </c>
      <c r="F21" s="174"/>
      <c r="G21" s="173" t="s">
        <v>16</v>
      </c>
      <c r="H21" s="174"/>
      <c r="I21" s="173" t="s">
        <v>16</v>
      </c>
      <c r="J21" s="174"/>
      <c r="K21" s="173" t="s">
        <v>16</v>
      </c>
      <c r="L21" s="174"/>
      <c r="M21" s="173" t="s">
        <v>16</v>
      </c>
      <c r="N21" s="174"/>
      <c r="O21" s="173" t="s">
        <v>16</v>
      </c>
      <c r="P21" s="174"/>
    </row>
    <row r="22" spans="1:16" ht="14.1" customHeight="1">
      <c r="A22" s="178" t="s">
        <v>23</v>
      </c>
      <c r="B22" s="178"/>
      <c r="C22" s="173" t="s">
        <v>16</v>
      </c>
      <c r="D22" s="174"/>
      <c r="E22" s="173" t="s">
        <v>16</v>
      </c>
      <c r="F22" s="174"/>
      <c r="G22" s="173" t="s">
        <v>16</v>
      </c>
      <c r="H22" s="174"/>
      <c r="I22" s="173" t="s">
        <v>16</v>
      </c>
      <c r="J22" s="174"/>
      <c r="K22" s="173" t="s">
        <v>16</v>
      </c>
      <c r="L22" s="174"/>
      <c r="M22" s="173" t="s">
        <v>16</v>
      </c>
      <c r="N22" s="174"/>
      <c r="O22" s="173" t="s">
        <v>16</v>
      </c>
      <c r="P22" s="174"/>
    </row>
    <row r="23" spans="1:16" ht="14.1" customHeight="1">
      <c r="A23" s="177" t="s">
        <v>26</v>
      </c>
      <c r="B23" s="177"/>
      <c r="C23" s="173">
        <v>316149565</v>
      </c>
      <c r="D23" s="174"/>
      <c r="E23" s="173">
        <v>8223840</v>
      </c>
      <c r="F23" s="174"/>
      <c r="G23" s="173">
        <v>0</v>
      </c>
      <c r="H23" s="174"/>
      <c r="I23" s="173">
        <v>324373405</v>
      </c>
      <c r="J23" s="174"/>
      <c r="K23" s="173">
        <v>293726929</v>
      </c>
      <c r="L23" s="174"/>
      <c r="M23" s="173">
        <v>19176136</v>
      </c>
      <c r="N23" s="174"/>
      <c r="O23" s="173">
        <v>30646476</v>
      </c>
      <c r="P23" s="174"/>
    </row>
    <row r="24" spans="1:16" ht="14.1" customHeight="1">
      <c r="A24" s="175" t="s">
        <v>27</v>
      </c>
      <c r="B24" s="176"/>
      <c r="C24" s="173">
        <v>78210813178</v>
      </c>
      <c r="D24" s="174"/>
      <c r="E24" s="173">
        <v>451095529</v>
      </c>
      <c r="F24" s="174"/>
      <c r="G24" s="173">
        <v>1134000</v>
      </c>
      <c r="H24" s="174"/>
      <c r="I24" s="173">
        <v>78660774707</v>
      </c>
      <c r="J24" s="174"/>
      <c r="K24" s="173">
        <v>27626716425</v>
      </c>
      <c r="L24" s="174"/>
      <c r="M24" s="173">
        <v>816756783</v>
      </c>
      <c r="N24" s="174"/>
      <c r="O24" s="173">
        <v>51034058282</v>
      </c>
      <c r="P24" s="174"/>
    </row>
  </sheetData>
  <mergeCells count="152"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12:N12"/>
    <mergeCell ref="O12:P12"/>
    <mergeCell ref="A13:B13"/>
    <mergeCell ref="C13:D13"/>
    <mergeCell ref="E13:F13"/>
    <mergeCell ref="G13:H13"/>
    <mergeCell ref="I13:J13"/>
    <mergeCell ref="K13:L13"/>
    <mergeCell ref="M13:N13"/>
    <mergeCell ref="O13:P13"/>
    <mergeCell ref="A12:B12"/>
    <mergeCell ref="C12:D12"/>
    <mergeCell ref="E12:F12"/>
    <mergeCell ref="G12:H12"/>
    <mergeCell ref="I12:J12"/>
    <mergeCell ref="K12:L12"/>
    <mergeCell ref="M14:N14"/>
    <mergeCell ref="O14:P14"/>
    <mergeCell ref="A15:B15"/>
    <mergeCell ref="C15:D15"/>
    <mergeCell ref="E15:F15"/>
    <mergeCell ref="G15:H15"/>
    <mergeCell ref="I15:J15"/>
    <mergeCell ref="K15:L15"/>
    <mergeCell ref="M15:N15"/>
    <mergeCell ref="O15:P15"/>
    <mergeCell ref="A14:B14"/>
    <mergeCell ref="C14:D14"/>
    <mergeCell ref="E14:F14"/>
    <mergeCell ref="G14:H14"/>
    <mergeCell ref="I14:J14"/>
    <mergeCell ref="K14:L14"/>
    <mergeCell ref="M16:N16"/>
    <mergeCell ref="O16:P16"/>
    <mergeCell ref="A17:B17"/>
    <mergeCell ref="C17:D17"/>
    <mergeCell ref="E17:F17"/>
    <mergeCell ref="G17:H17"/>
    <mergeCell ref="I17:J17"/>
    <mergeCell ref="K17:L17"/>
    <mergeCell ref="M17:N17"/>
    <mergeCell ref="O17:P17"/>
    <mergeCell ref="A16:B16"/>
    <mergeCell ref="C16:D16"/>
    <mergeCell ref="E16:F16"/>
    <mergeCell ref="G16:H16"/>
    <mergeCell ref="I16:J16"/>
    <mergeCell ref="K16:L16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  <mergeCell ref="M24:N24"/>
    <mergeCell ref="O24:P24"/>
    <mergeCell ref="A24:B24"/>
    <mergeCell ref="C24:D24"/>
    <mergeCell ref="E24:F24"/>
    <mergeCell ref="G24:H24"/>
    <mergeCell ref="I24:J24"/>
    <mergeCell ref="K24:L24"/>
    <mergeCell ref="M22:N22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</mergeCells>
  <phoneticPr fontId="3"/>
  <pageMargins left="0.74803149606299213" right="0.74803149606299213" top="0.59055118110236227" bottom="0.78740157480314965" header="0.51181102362204722" footer="0.51181102362204722"/>
  <pageSetup paperSize="9" scale="55" orientation="portrait" r:id="rId1"/>
  <headerFooter differentFirst="1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B393-9F6A-4778-9CE1-F7AD9C8E8F8A}">
  <sheetPr>
    <pageSetUpPr fitToPage="1"/>
  </sheetPr>
  <dimension ref="A2:L20"/>
  <sheetViews>
    <sheetView showGridLines="0" view="pageBreakPreview" zoomScaleNormal="80" zoomScaleSheetLayoutView="100" workbookViewId="0">
      <selection sqref="A1:A1048576"/>
    </sheetView>
  </sheetViews>
  <sheetFormatPr defaultRowHeight="13.5"/>
  <cols>
    <col min="1" max="1" width="6.7109375" style="101" customWidth="1"/>
    <col min="2" max="2" width="23.5703125" style="101" customWidth="1"/>
    <col min="3" max="11" width="14.42578125" style="101" customWidth="1"/>
    <col min="12" max="12" width="1" style="101" customWidth="1"/>
    <col min="13" max="16384" width="9.140625" style="13"/>
  </cols>
  <sheetData>
    <row r="2" spans="2:12" s="101" customFormat="1" ht="46.5" customHeight="1"/>
    <row r="3" spans="2:12" s="101" customFormat="1" ht="19.5" customHeight="1">
      <c r="B3" s="102" t="s">
        <v>167</v>
      </c>
      <c r="C3" s="103"/>
      <c r="D3" s="103"/>
      <c r="E3" s="103"/>
      <c r="F3" s="103"/>
      <c r="G3" s="103"/>
      <c r="H3" s="103"/>
      <c r="I3" s="103"/>
      <c r="J3" s="104" t="s">
        <v>39</v>
      </c>
      <c r="K3" s="103"/>
      <c r="L3" s="103"/>
    </row>
    <row r="4" spans="2:12" s="101" customFormat="1" ht="27" customHeight="1">
      <c r="B4" s="209" t="s">
        <v>145</v>
      </c>
      <c r="C4" s="229" t="s">
        <v>168</v>
      </c>
      <c r="D4" s="211" t="s">
        <v>169</v>
      </c>
      <c r="E4" s="211" t="s">
        <v>170</v>
      </c>
      <c r="F4" s="211" t="s">
        <v>171</v>
      </c>
      <c r="G4" s="211" t="s">
        <v>172</v>
      </c>
      <c r="H4" s="211" t="s">
        <v>173</v>
      </c>
      <c r="I4" s="211" t="s">
        <v>174</v>
      </c>
      <c r="J4" s="211" t="s">
        <v>175</v>
      </c>
      <c r="K4" s="231"/>
    </row>
    <row r="5" spans="2:12" s="101" customFormat="1" ht="18" customHeight="1">
      <c r="B5" s="210"/>
      <c r="C5" s="230"/>
      <c r="D5" s="228"/>
      <c r="E5" s="228"/>
      <c r="F5" s="228"/>
      <c r="G5" s="228"/>
      <c r="H5" s="228"/>
      <c r="I5" s="228"/>
      <c r="J5" s="228"/>
      <c r="K5" s="232"/>
    </row>
    <row r="6" spans="2:12" s="101" customFormat="1" ht="30" customHeight="1">
      <c r="B6" s="105">
        <f>IFERROR(SUM(C6:I6),"")</f>
        <v>18899497556</v>
      </c>
      <c r="C6" s="106">
        <v>14861898383</v>
      </c>
      <c r="D6" s="107">
        <v>3081121229</v>
      </c>
      <c r="E6" s="107">
        <v>922646208</v>
      </c>
      <c r="F6" s="107">
        <v>0</v>
      </c>
      <c r="G6" s="107">
        <v>26817902</v>
      </c>
      <c r="H6" s="107">
        <v>2922624</v>
      </c>
      <c r="I6" s="107">
        <v>4091210</v>
      </c>
      <c r="J6" s="108">
        <v>0.99</v>
      </c>
      <c r="K6" s="109"/>
      <c r="L6" s="110"/>
    </row>
    <row r="7" spans="2:12" s="101" customFormat="1"/>
    <row r="8" spans="2:12" s="101" customFormat="1"/>
    <row r="9" spans="2:12" s="101" customFormat="1" ht="19.5" customHeight="1">
      <c r="B9" s="102" t="s">
        <v>176</v>
      </c>
      <c r="C9" s="103"/>
      <c r="D9" s="103"/>
      <c r="E9" s="103"/>
      <c r="F9" s="103"/>
      <c r="G9" s="103"/>
      <c r="H9" s="103"/>
      <c r="I9" s="103"/>
      <c r="J9" s="103"/>
      <c r="K9" s="104" t="s">
        <v>177</v>
      </c>
    </row>
    <row r="10" spans="2:12" s="101" customFormat="1" ht="13.5" customHeight="1">
      <c r="B10" s="209" t="s">
        <v>145</v>
      </c>
      <c r="C10" s="229" t="s">
        <v>178</v>
      </c>
      <c r="D10" s="211" t="s">
        <v>179</v>
      </c>
      <c r="E10" s="211" t="s">
        <v>180</v>
      </c>
      <c r="F10" s="211" t="s">
        <v>181</v>
      </c>
      <c r="G10" s="211" t="s">
        <v>182</v>
      </c>
      <c r="H10" s="211" t="s">
        <v>183</v>
      </c>
      <c r="I10" s="211" t="s">
        <v>184</v>
      </c>
      <c r="J10" s="211" t="s">
        <v>185</v>
      </c>
      <c r="K10" s="211" t="s">
        <v>186</v>
      </c>
    </row>
    <row r="11" spans="2:12" s="101" customFormat="1">
      <c r="B11" s="210"/>
      <c r="C11" s="230"/>
      <c r="D11" s="228"/>
      <c r="E11" s="228"/>
      <c r="F11" s="228"/>
      <c r="G11" s="228"/>
      <c r="H11" s="228"/>
      <c r="I11" s="228"/>
      <c r="J11" s="228"/>
      <c r="K11" s="228"/>
    </row>
    <row r="12" spans="2:12" s="101" customFormat="1" ht="34.15" customHeight="1">
      <c r="B12" s="105">
        <f>IFERROR(SUM(C12:K12),"")</f>
        <v>18899497556</v>
      </c>
      <c r="C12" s="106">
        <v>188433145</v>
      </c>
      <c r="D12" s="107">
        <v>91612141</v>
      </c>
      <c r="E12" s="107">
        <v>151746307</v>
      </c>
      <c r="F12" s="107">
        <v>368109908</v>
      </c>
      <c r="G12" s="107">
        <v>607795932</v>
      </c>
      <c r="H12" s="107">
        <v>5293179054</v>
      </c>
      <c r="I12" s="107">
        <v>6588301544</v>
      </c>
      <c r="J12" s="107">
        <v>5052219525</v>
      </c>
      <c r="K12" s="107">
        <v>558100000</v>
      </c>
      <c r="L12" s="103"/>
    </row>
    <row r="13" spans="2:12" s="101" customFormat="1"/>
    <row r="14" spans="2:12" s="101" customFormat="1"/>
    <row r="15" spans="2:12" s="101" customFormat="1" ht="19.5" customHeight="1">
      <c r="B15" s="102" t="s">
        <v>187</v>
      </c>
      <c r="E15" s="103"/>
      <c r="F15" s="103"/>
      <c r="G15" s="103"/>
      <c r="H15" s="111" t="s">
        <v>39</v>
      </c>
    </row>
    <row r="16" spans="2:12" s="101" customFormat="1" ht="13.15" customHeight="1">
      <c r="B16" s="209" t="s">
        <v>188</v>
      </c>
      <c r="C16" s="219" t="s">
        <v>189</v>
      </c>
      <c r="D16" s="220"/>
      <c r="E16" s="220"/>
      <c r="F16" s="220"/>
      <c r="G16" s="220"/>
      <c r="H16" s="221"/>
    </row>
    <row r="17" spans="2:8" s="101" customFormat="1" ht="20.25" customHeight="1">
      <c r="B17" s="210"/>
      <c r="C17" s="222"/>
      <c r="D17" s="223"/>
      <c r="E17" s="223"/>
      <c r="F17" s="223"/>
      <c r="G17" s="223"/>
      <c r="H17" s="224"/>
    </row>
    <row r="18" spans="2:8" s="101" customFormat="1" ht="207" customHeight="1">
      <c r="B18" s="112"/>
      <c r="C18" s="225"/>
      <c r="D18" s="226"/>
      <c r="E18" s="226"/>
      <c r="F18" s="226"/>
      <c r="G18" s="226"/>
      <c r="H18" s="227"/>
    </row>
    <row r="19" spans="2:8" s="101" customFormat="1" ht="9.75" customHeight="1"/>
    <row r="20" spans="2:8" s="101" customFormat="1"/>
  </sheetData>
  <mergeCells count="23">
    <mergeCell ref="B4:B5"/>
    <mergeCell ref="C4:C5"/>
    <mergeCell ref="D4:D5"/>
    <mergeCell ref="E4:E5"/>
    <mergeCell ref="F4:F5"/>
    <mergeCell ref="G4:G5"/>
    <mergeCell ref="G10:G11"/>
    <mergeCell ref="H4:H5"/>
    <mergeCell ref="I4:I5"/>
    <mergeCell ref="J4:J5"/>
    <mergeCell ref="K4:K5"/>
    <mergeCell ref="B16:B17"/>
    <mergeCell ref="C16:H17"/>
    <mergeCell ref="C18:H18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</mergeCells>
  <phoneticPr fontId="3"/>
  <pageMargins left="0.74803149606299213" right="0.74803149606299213" top="0.59055118110236227" bottom="0.78740157480314965" header="0.51181102362204722" footer="0.51181102362204722"/>
  <pageSetup paperSize="9" scale="59" orientation="portrait" r:id="rId1"/>
  <headerFooter differentFirst="1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8356-6292-4433-BF14-2C4FADC561C8}">
  <sheetPr>
    <pageSetUpPr fitToPage="1"/>
  </sheetPr>
  <dimension ref="B1:G15"/>
  <sheetViews>
    <sheetView showGridLines="0" view="pageBreakPreview" zoomScaleNormal="100" zoomScaleSheetLayoutView="100" workbookViewId="0">
      <selection activeCell="I1" sqref="I1:M1048576"/>
    </sheetView>
  </sheetViews>
  <sheetFormatPr defaultRowHeight="13.5"/>
  <cols>
    <col min="1" max="1" width="5.85546875" style="13" customWidth="1"/>
    <col min="2" max="7" width="19" style="13" customWidth="1"/>
    <col min="8" max="8" width="1" style="13" customWidth="1"/>
    <col min="9" max="16384" width="9.140625" style="13"/>
  </cols>
  <sheetData>
    <row r="1" spans="2:7" ht="15.75" customHeight="1">
      <c r="B1" s="85" t="s">
        <v>190</v>
      </c>
      <c r="G1" s="31" t="s">
        <v>39</v>
      </c>
    </row>
    <row r="2" spans="2:7" s="17" customFormat="1" ht="23.1" customHeight="1">
      <c r="B2" s="190" t="s">
        <v>191</v>
      </c>
      <c r="C2" s="190" t="s">
        <v>192</v>
      </c>
      <c r="D2" s="190" t="s">
        <v>193</v>
      </c>
      <c r="E2" s="198" t="s">
        <v>194</v>
      </c>
      <c r="F2" s="199"/>
      <c r="G2" s="190" t="s">
        <v>195</v>
      </c>
    </row>
    <row r="3" spans="2:7" s="17" customFormat="1" ht="23.1" customHeight="1">
      <c r="B3" s="197"/>
      <c r="C3" s="197"/>
      <c r="D3" s="197"/>
      <c r="E3" s="19" t="s">
        <v>196</v>
      </c>
      <c r="F3" s="19" t="s">
        <v>197</v>
      </c>
      <c r="G3" s="197"/>
    </row>
    <row r="4" spans="2:7" s="17" customFormat="1" ht="23.1" customHeight="1">
      <c r="B4" s="194" t="s">
        <v>198</v>
      </c>
      <c r="C4" s="195"/>
      <c r="D4" s="195"/>
      <c r="E4" s="195"/>
      <c r="F4" s="195"/>
      <c r="G4" s="196"/>
    </row>
    <row r="5" spans="2:7" s="17" customFormat="1" ht="23.1" customHeight="1">
      <c r="B5" s="23" t="s">
        <v>199</v>
      </c>
      <c r="C5" s="24">
        <v>3000000</v>
      </c>
      <c r="D5" s="24"/>
      <c r="E5" s="24"/>
      <c r="F5" s="24"/>
      <c r="G5" s="25">
        <f>IFERROR(C5+D5-E5-F5,"")</f>
        <v>3000000</v>
      </c>
    </row>
    <row r="6" spans="2:7" s="17" customFormat="1" ht="23.1" customHeight="1">
      <c r="B6" s="23" t="s">
        <v>200</v>
      </c>
      <c r="C6" s="24">
        <v>36102295</v>
      </c>
      <c r="D6" s="24">
        <v>7465119</v>
      </c>
      <c r="E6" s="24">
        <v>21464939</v>
      </c>
      <c r="F6" s="24"/>
      <c r="G6" s="25">
        <f>IFERROR(C6+D6-E6-F6,"")</f>
        <v>22102475</v>
      </c>
    </row>
    <row r="7" spans="2:7" s="17" customFormat="1" ht="23.1" customHeight="1">
      <c r="B7" s="194" t="s">
        <v>201</v>
      </c>
      <c r="C7" s="195"/>
      <c r="D7" s="195"/>
      <c r="E7" s="195"/>
      <c r="F7" s="195"/>
      <c r="G7" s="196"/>
    </row>
    <row r="8" spans="2:7" s="17" customFormat="1" ht="23.1" customHeight="1">
      <c r="B8" s="23" t="s">
        <v>200</v>
      </c>
      <c r="C8" s="24">
        <v>7465119</v>
      </c>
      <c r="D8" s="24">
        <v>4588307</v>
      </c>
      <c r="E8" s="24"/>
      <c r="F8" s="24">
        <v>7747026</v>
      </c>
      <c r="G8" s="25">
        <f>IFERROR(C8+D8-E8-F8,"")</f>
        <v>4306400</v>
      </c>
    </row>
    <row r="9" spans="2:7" s="17" customFormat="1" ht="23.1" customHeight="1">
      <c r="B9" s="194" t="s">
        <v>202</v>
      </c>
      <c r="C9" s="195"/>
      <c r="D9" s="195"/>
      <c r="E9" s="195"/>
      <c r="F9" s="195"/>
      <c r="G9" s="196"/>
    </row>
    <row r="10" spans="2:7" s="17" customFormat="1" ht="23.1" customHeight="1">
      <c r="B10" s="23" t="s">
        <v>203</v>
      </c>
      <c r="C10" s="24">
        <v>5517048354</v>
      </c>
      <c r="D10" s="24">
        <v>2625717311</v>
      </c>
      <c r="E10" s="24">
        <v>443080326</v>
      </c>
      <c r="F10" s="24"/>
      <c r="G10" s="25">
        <f>IFERROR(C10+D10-E10-F10,"")</f>
        <v>7699685339</v>
      </c>
    </row>
    <row r="11" spans="2:7" s="17" customFormat="1" ht="23.1" customHeight="1">
      <c r="B11" s="23" t="s">
        <v>204</v>
      </c>
      <c r="C11" s="24">
        <v>101501000</v>
      </c>
      <c r="D11" s="24"/>
      <c r="E11" s="24">
        <v>578000</v>
      </c>
      <c r="F11" s="24"/>
      <c r="G11" s="25">
        <f>IFERROR(C11+D11-E11-F11,"")</f>
        <v>100923000</v>
      </c>
    </row>
    <row r="12" spans="2:7" s="17" customFormat="1" ht="23.1" customHeight="1">
      <c r="B12" s="194" t="s">
        <v>205</v>
      </c>
      <c r="C12" s="195"/>
      <c r="D12" s="195"/>
      <c r="E12" s="195"/>
      <c r="F12" s="195"/>
      <c r="G12" s="196"/>
    </row>
    <row r="13" spans="2:7" s="17" customFormat="1" ht="23.1" customHeight="1">
      <c r="B13" s="23" t="s">
        <v>206</v>
      </c>
      <c r="C13" s="24">
        <v>258699272</v>
      </c>
      <c r="D13" s="24">
        <v>180699926</v>
      </c>
      <c r="E13" s="24">
        <v>258699272</v>
      </c>
      <c r="F13" s="24"/>
      <c r="G13" s="25">
        <f>IFERROR(C13+D13-E13-F13,"")</f>
        <v>180699926</v>
      </c>
    </row>
    <row r="14" spans="2:7" s="17" customFormat="1" ht="29.1" customHeight="1">
      <c r="B14" s="18" t="s">
        <v>50</v>
      </c>
      <c r="C14" s="25">
        <f>IFERROR(SUM(C4:C13),"")</f>
        <v>5923816040</v>
      </c>
      <c r="D14" s="25">
        <f t="shared" ref="D14:G14" si="0">IFERROR(SUM(D4:D13),"")</f>
        <v>2818470663</v>
      </c>
      <c r="E14" s="25">
        <f t="shared" si="0"/>
        <v>723822537</v>
      </c>
      <c r="F14" s="25">
        <f t="shared" si="0"/>
        <v>7747026</v>
      </c>
      <c r="G14" s="25">
        <f t="shared" si="0"/>
        <v>8010717140</v>
      </c>
    </row>
    <row r="15" spans="2:7" ht="5.25" customHeight="1"/>
  </sheetData>
  <mergeCells count="9">
    <mergeCell ref="B4:G4"/>
    <mergeCell ref="B7:G7"/>
    <mergeCell ref="B9:G9"/>
    <mergeCell ref="B12:G12"/>
    <mergeCell ref="B2:B3"/>
    <mergeCell ref="C2:C3"/>
    <mergeCell ref="D2:D3"/>
    <mergeCell ref="E2:F2"/>
    <mergeCell ref="G2:G3"/>
  </mergeCells>
  <phoneticPr fontId="3"/>
  <pageMargins left="0.74803149606299213" right="0.74803149606299213" top="0.59055118110236227" bottom="0.78740157480314965" header="0.51181102362204722" footer="0.51181102362204722"/>
  <pageSetup paperSize="9" scale="79" orientation="portrait" r:id="rId1"/>
  <headerFooter differentFirst="1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93D4-A57C-4479-B41B-BBFD66DC5BBD}">
  <sheetPr>
    <pageSetUpPr fitToPage="1"/>
  </sheetPr>
  <dimension ref="A1:J20"/>
  <sheetViews>
    <sheetView showGridLines="0" view="pageBreakPreview" zoomScaleNormal="100" zoomScaleSheetLayoutView="100" workbookViewId="0">
      <selection sqref="A1:XFD4"/>
    </sheetView>
  </sheetViews>
  <sheetFormatPr defaultRowHeight="13.5"/>
  <cols>
    <col min="1" max="1" width="4.140625" style="13" customWidth="1"/>
    <col min="2" max="3" width="16.7109375" style="13" customWidth="1"/>
    <col min="4" max="4" width="23.5703125" style="13" customWidth="1"/>
    <col min="5" max="6" width="9.85546875" style="13" customWidth="1"/>
    <col min="7" max="10" width="9.28515625" style="13" customWidth="1"/>
    <col min="11" max="11" width="1.140625" style="13" customWidth="1"/>
    <col min="12" max="12" width="1.7109375" style="13" customWidth="1"/>
    <col min="13" max="16384" width="9.140625" style="13"/>
  </cols>
  <sheetData>
    <row r="1" spans="1:10" ht="15.75">
      <c r="B1" s="113" t="s">
        <v>207</v>
      </c>
      <c r="J1" s="114"/>
    </row>
    <row r="2" spans="1:10" ht="16.5">
      <c r="B2" s="113" t="s">
        <v>208</v>
      </c>
      <c r="C2" s="115"/>
      <c r="D2" s="115"/>
      <c r="I2" s="257" t="s">
        <v>209</v>
      </c>
      <c r="J2" s="258"/>
    </row>
    <row r="3" spans="1:10" ht="24.95" customHeight="1">
      <c r="B3" s="259" t="s">
        <v>210</v>
      </c>
      <c r="C3" s="259"/>
      <c r="D3" s="97" t="s">
        <v>211</v>
      </c>
      <c r="E3" s="259" t="s">
        <v>212</v>
      </c>
      <c r="F3" s="259"/>
      <c r="G3" s="260" t="s">
        <v>213</v>
      </c>
      <c r="H3" s="259"/>
      <c r="I3" s="259" t="s">
        <v>214</v>
      </c>
      <c r="J3" s="259"/>
    </row>
    <row r="4" spans="1:10" ht="6" hidden="1" customHeight="1">
      <c r="A4" s="13" t="s">
        <v>121</v>
      </c>
      <c r="B4" s="116"/>
      <c r="C4" s="117"/>
      <c r="D4" s="118"/>
      <c r="E4" s="119"/>
      <c r="F4" s="120"/>
      <c r="G4" s="121"/>
      <c r="H4" s="120"/>
      <c r="I4" s="119"/>
      <c r="J4" s="120"/>
    </row>
    <row r="5" spans="1:10" ht="24.95" customHeight="1">
      <c r="B5" s="251" t="s">
        <v>215</v>
      </c>
      <c r="C5" s="252"/>
      <c r="D5" s="122" t="s">
        <v>216</v>
      </c>
      <c r="E5" s="239" t="s">
        <v>217</v>
      </c>
      <c r="F5" s="240"/>
      <c r="G5" s="241">
        <v>2674000</v>
      </c>
      <c r="H5" s="242"/>
      <c r="I5" s="243" t="s">
        <v>218</v>
      </c>
      <c r="J5" s="244"/>
    </row>
    <row r="6" spans="1:10" ht="24.95" customHeight="1">
      <c r="B6" s="253"/>
      <c r="C6" s="254"/>
      <c r="D6" s="122" t="s">
        <v>219</v>
      </c>
      <c r="E6" s="239" t="s">
        <v>220</v>
      </c>
      <c r="F6" s="240"/>
      <c r="G6" s="241">
        <v>32609000</v>
      </c>
      <c r="H6" s="242"/>
      <c r="I6" s="243" t="s">
        <v>221</v>
      </c>
      <c r="J6" s="244"/>
    </row>
    <row r="7" spans="1:10" ht="6" hidden="1" customHeight="1">
      <c r="A7" s="13" t="s">
        <v>222</v>
      </c>
      <c r="B7" s="253"/>
      <c r="C7" s="254"/>
      <c r="D7" s="118"/>
      <c r="E7" s="119"/>
      <c r="F7" s="120"/>
      <c r="G7" s="123"/>
      <c r="H7" s="124"/>
      <c r="I7" s="119"/>
      <c r="J7" s="120"/>
    </row>
    <row r="8" spans="1:10" ht="24.95" customHeight="1">
      <c r="B8" s="255"/>
      <c r="C8" s="256"/>
      <c r="D8" s="125" t="s">
        <v>223</v>
      </c>
      <c r="E8" s="235"/>
      <c r="F8" s="236"/>
      <c r="G8" s="237">
        <f>IFERROR(SUM(G4:G7),"")</f>
        <v>35283000</v>
      </c>
      <c r="H8" s="238"/>
      <c r="I8" s="235"/>
      <c r="J8" s="236"/>
    </row>
    <row r="9" spans="1:10" ht="6" hidden="1" customHeight="1">
      <c r="A9" s="13" t="s">
        <v>121</v>
      </c>
      <c r="B9" s="126"/>
      <c r="C9" s="127"/>
      <c r="D9" s="118"/>
      <c r="E9" s="119"/>
      <c r="F9" s="120"/>
      <c r="G9" s="123"/>
      <c r="H9" s="124"/>
      <c r="I9" s="119"/>
      <c r="J9" s="120"/>
    </row>
    <row r="10" spans="1:10" ht="24.95" customHeight="1">
      <c r="B10" s="245" t="s">
        <v>224</v>
      </c>
      <c r="C10" s="246"/>
      <c r="D10" s="122" t="s">
        <v>225</v>
      </c>
      <c r="E10" s="239" t="s">
        <v>226</v>
      </c>
      <c r="F10" s="240"/>
      <c r="G10" s="241">
        <v>722766000</v>
      </c>
      <c r="H10" s="242"/>
      <c r="I10" s="243" t="s">
        <v>227</v>
      </c>
      <c r="J10" s="244"/>
    </row>
    <row r="11" spans="1:10" ht="24.95" customHeight="1">
      <c r="B11" s="247"/>
      <c r="C11" s="248"/>
      <c r="D11" s="122" t="s">
        <v>228</v>
      </c>
      <c r="E11" s="239" t="s">
        <v>229</v>
      </c>
      <c r="F11" s="240"/>
      <c r="G11" s="241">
        <v>827473000</v>
      </c>
      <c r="H11" s="242"/>
      <c r="I11" s="243" t="s">
        <v>227</v>
      </c>
      <c r="J11" s="244"/>
    </row>
    <row r="12" spans="1:10" ht="24.95" customHeight="1">
      <c r="B12" s="247"/>
      <c r="C12" s="248"/>
      <c r="D12" s="122" t="s">
        <v>230</v>
      </c>
      <c r="E12" s="239" t="s">
        <v>231</v>
      </c>
      <c r="F12" s="240"/>
      <c r="G12" s="241">
        <v>285571000</v>
      </c>
      <c r="H12" s="242"/>
      <c r="I12" s="243" t="s">
        <v>227</v>
      </c>
      <c r="J12" s="244"/>
    </row>
    <row r="13" spans="1:10" ht="24.95" customHeight="1">
      <c r="B13" s="247"/>
      <c r="C13" s="248"/>
      <c r="D13" s="122" t="s">
        <v>232</v>
      </c>
      <c r="E13" s="243" t="s">
        <v>233</v>
      </c>
      <c r="F13" s="240"/>
      <c r="G13" s="241">
        <v>676669567</v>
      </c>
      <c r="H13" s="242"/>
      <c r="I13" s="243" t="s">
        <v>234</v>
      </c>
      <c r="J13" s="244"/>
    </row>
    <row r="14" spans="1:10" ht="24.95" customHeight="1">
      <c r="B14" s="247"/>
      <c r="C14" s="248"/>
      <c r="D14" s="122" t="s">
        <v>235</v>
      </c>
      <c r="E14" s="239"/>
      <c r="F14" s="240"/>
      <c r="G14" s="241">
        <v>853542275</v>
      </c>
      <c r="H14" s="242"/>
      <c r="I14" s="243"/>
      <c r="J14" s="244"/>
    </row>
    <row r="15" spans="1:10" ht="24.95" customHeight="1">
      <c r="B15" s="247"/>
      <c r="C15" s="248"/>
      <c r="D15" s="128"/>
      <c r="E15" s="239"/>
      <c r="F15" s="240"/>
      <c r="G15" s="241"/>
      <c r="H15" s="242"/>
      <c r="I15" s="239"/>
      <c r="J15" s="240"/>
    </row>
    <row r="16" spans="1:10" ht="6" hidden="1" customHeight="1">
      <c r="A16" s="13" t="s">
        <v>222</v>
      </c>
      <c r="B16" s="247"/>
      <c r="C16" s="248"/>
      <c r="D16" s="118"/>
      <c r="E16" s="119"/>
      <c r="F16" s="120"/>
      <c r="G16" s="123"/>
      <c r="H16" s="124"/>
      <c r="I16" s="129"/>
      <c r="J16" s="130"/>
    </row>
    <row r="17" spans="2:10" ht="24.95" customHeight="1">
      <c r="B17" s="249"/>
      <c r="C17" s="250"/>
      <c r="D17" s="131" t="s">
        <v>223</v>
      </c>
      <c r="E17" s="235"/>
      <c r="F17" s="236"/>
      <c r="G17" s="237">
        <f>IFERROR(SUM(G9:G16),"")</f>
        <v>3366021842</v>
      </c>
      <c r="H17" s="238"/>
      <c r="I17" s="235"/>
      <c r="J17" s="236"/>
    </row>
    <row r="18" spans="2:10" ht="24.95" customHeight="1">
      <c r="B18" s="233" t="s">
        <v>236</v>
      </c>
      <c r="C18" s="234"/>
      <c r="D18" s="132"/>
      <c r="E18" s="235"/>
      <c r="F18" s="236"/>
      <c r="G18" s="237">
        <f>IFERROR(SUM(G8,G17),"")</f>
        <v>3401304842</v>
      </c>
      <c r="H18" s="238"/>
      <c r="I18" s="235"/>
      <c r="J18" s="236"/>
    </row>
    <row r="19" spans="2:10" ht="3.75" customHeight="1"/>
    <row r="20" spans="2:10" ht="12" customHeight="1"/>
  </sheetData>
  <mergeCells count="41">
    <mergeCell ref="B3:C3"/>
    <mergeCell ref="E3:F3"/>
    <mergeCell ref="G3:H3"/>
    <mergeCell ref="I3:J3"/>
    <mergeCell ref="I2:J2"/>
    <mergeCell ref="I11:J11"/>
    <mergeCell ref="E12:F12"/>
    <mergeCell ref="G12:H12"/>
    <mergeCell ref="I12:J12"/>
    <mergeCell ref="B5:C8"/>
    <mergeCell ref="E5:F5"/>
    <mergeCell ref="G5:H5"/>
    <mergeCell ref="I5:J5"/>
    <mergeCell ref="E6:F6"/>
    <mergeCell ref="G6:H6"/>
    <mergeCell ref="I6:J6"/>
    <mergeCell ref="E8:F8"/>
    <mergeCell ref="G8:H8"/>
    <mergeCell ref="I8:J8"/>
    <mergeCell ref="E13:F13"/>
    <mergeCell ref="G13:H13"/>
    <mergeCell ref="I13:J13"/>
    <mergeCell ref="E14:F14"/>
    <mergeCell ref="G14:H14"/>
    <mergeCell ref="I14:J14"/>
    <mergeCell ref="B18:C18"/>
    <mergeCell ref="E18:F18"/>
    <mergeCell ref="G18:H18"/>
    <mergeCell ref="I18:J18"/>
    <mergeCell ref="E15:F15"/>
    <mergeCell ref="G15:H15"/>
    <mergeCell ref="I15:J15"/>
    <mergeCell ref="E17:F17"/>
    <mergeCell ref="G17:H17"/>
    <mergeCell ref="I17:J17"/>
    <mergeCell ref="B10:C17"/>
    <mergeCell ref="E10:F10"/>
    <mergeCell ref="G10:H10"/>
    <mergeCell ref="I10:J10"/>
    <mergeCell ref="E11:F11"/>
    <mergeCell ref="G11:H11"/>
  </mergeCells>
  <phoneticPr fontId="3"/>
  <pageMargins left="0.74803149606299213" right="0.74803149606299213" top="0.59055118110236227" bottom="0.78740157480314965" header="0.51181102362204722" footer="0.51181102362204722"/>
  <pageSetup paperSize="9" scale="81" orientation="portrait" r:id="rId1"/>
  <headerFooter differentFirst="1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413D-CC34-4F3B-8F91-361F975E586B}">
  <sheetPr>
    <pageSetUpPr fitToPage="1"/>
  </sheetPr>
  <dimension ref="A1:F31"/>
  <sheetViews>
    <sheetView showGridLines="0" view="pageBreakPreview" zoomScaleNormal="100" zoomScaleSheetLayoutView="100" workbookViewId="0">
      <selection activeCell="E32" sqref="E32"/>
    </sheetView>
  </sheetViews>
  <sheetFormatPr defaultRowHeight="13.5"/>
  <cols>
    <col min="1" max="1" width="0.5703125" style="13" customWidth="1"/>
    <col min="2" max="3" width="14.42578125" style="13" customWidth="1"/>
    <col min="4" max="4" width="9.5703125" style="13" customWidth="1"/>
    <col min="5" max="5" width="19.140625" style="13" customWidth="1"/>
    <col min="6" max="6" width="16" style="13" customWidth="1"/>
    <col min="7" max="7" width="0.85546875" style="13" customWidth="1"/>
    <col min="8" max="8" width="14.5703125" style="13" bestFit="1" customWidth="1"/>
    <col min="9" max="9" width="11.5703125" style="13" customWidth="1"/>
    <col min="10" max="10" width="14.5703125" style="13" bestFit="1" customWidth="1"/>
    <col min="11" max="11" width="11.5703125" style="13" customWidth="1"/>
    <col min="12" max="12" width="14.5703125" style="13" bestFit="1" customWidth="1"/>
    <col min="13" max="13" width="11.5703125" style="13" bestFit="1" customWidth="1"/>
    <col min="14" max="16384" width="9.140625" style="13"/>
  </cols>
  <sheetData>
    <row r="1" spans="1:6" ht="15" customHeight="1">
      <c r="B1" s="270" t="s">
        <v>237</v>
      </c>
      <c r="C1" s="270"/>
      <c r="D1" s="270"/>
      <c r="E1" s="270"/>
      <c r="F1" s="270"/>
    </row>
    <row r="2" spans="1:6" ht="14.25" customHeight="1">
      <c r="B2" s="133" t="s">
        <v>238</v>
      </c>
      <c r="F2" s="134" t="s">
        <v>39</v>
      </c>
    </row>
    <row r="3" spans="1:6">
      <c r="B3" s="135" t="s">
        <v>239</v>
      </c>
      <c r="C3" s="135" t="s">
        <v>191</v>
      </c>
      <c r="D3" s="136" t="s">
        <v>240</v>
      </c>
      <c r="E3" s="136"/>
      <c r="F3" s="137" t="s">
        <v>241</v>
      </c>
    </row>
    <row r="4" spans="1:6" hidden="1">
      <c r="A4" s="13" t="s">
        <v>121</v>
      </c>
      <c r="B4" s="138"/>
      <c r="C4" s="138"/>
      <c r="D4" s="271"/>
      <c r="E4" s="272"/>
      <c r="F4" s="139"/>
    </row>
    <row r="5" spans="1:6">
      <c r="B5" s="273" t="s">
        <v>242</v>
      </c>
      <c r="C5" s="262" t="s">
        <v>243</v>
      </c>
      <c r="D5" s="275" t="s">
        <v>244</v>
      </c>
      <c r="E5" s="276"/>
      <c r="F5" s="140">
        <v>8838717426</v>
      </c>
    </row>
    <row r="6" spans="1:6">
      <c r="B6" s="273"/>
      <c r="C6" s="262"/>
      <c r="D6" s="141" t="s">
        <v>245</v>
      </c>
      <c r="E6" s="142"/>
      <c r="F6" s="140">
        <v>122834000</v>
      </c>
    </row>
    <row r="7" spans="1:6">
      <c r="B7" s="273"/>
      <c r="C7" s="262"/>
      <c r="D7" s="141" t="s">
        <v>246</v>
      </c>
      <c r="E7" s="142"/>
      <c r="F7" s="140">
        <v>22976000</v>
      </c>
    </row>
    <row r="8" spans="1:6">
      <c r="B8" s="273"/>
      <c r="C8" s="262"/>
      <c r="D8" s="141" t="s">
        <v>247</v>
      </c>
      <c r="E8" s="142"/>
      <c r="F8" s="140">
        <v>65928000</v>
      </c>
    </row>
    <row r="9" spans="1:6">
      <c r="B9" s="273"/>
      <c r="C9" s="262"/>
      <c r="D9" s="141" t="s">
        <v>248</v>
      </c>
      <c r="E9" s="142"/>
      <c r="F9" s="140">
        <v>62544000</v>
      </c>
    </row>
    <row r="10" spans="1:6">
      <c r="B10" s="273"/>
      <c r="C10" s="262"/>
      <c r="D10" s="141" t="s">
        <v>249</v>
      </c>
      <c r="E10" s="142"/>
      <c r="F10" s="140">
        <v>4597311000</v>
      </c>
    </row>
    <row r="11" spans="1:6">
      <c r="B11" s="273"/>
      <c r="C11" s="262"/>
      <c r="D11" s="141" t="s">
        <v>250</v>
      </c>
      <c r="E11" s="142"/>
      <c r="F11" s="140">
        <v>11714000</v>
      </c>
    </row>
    <row r="12" spans="1:6">
      <c r="B12" s="273"/>
      <c r="C12" s="262"/>
      <c r="D12" s="275" t="s">
        <v>251</v>
      </c>
      <c r="E12" s="276"/>
      <c r="F12" s="140">
        <v>247071902</v>
      </c>
    </row>
    <row r="13" spans="1:6">
      <c r="B13" s="273"/>
      <c r="C13" s="262"/>
      <c r="D13" s="141" t="s">
        <v>252</v>
      </c>
      <c r="E13" s="142"/>
      <c r="F13" s="140">
        <v>45498367</v>
      </c>
    </row>
    <row r="14" spans="1:6">
      <c r="B14" s="273"/>
      <c r="C14" s="262"/>
      <c r="D14" s="141" t="s">
        <v>197</v>
      </c>
      <c r="E14" s="142"/>
      <c r="F14" s="140">
        <v>1416869399</v>
      </c>
    </row>
    <row r="15" spans="1:6">
      <c r="B15" s="273"/>
      <c r="C15" s="262"/>
      <c r="D15" s="275"/>
      <c r="E15" s="276"/>
      <c r="F15" s="140"/>
    </row>
    <row r="16" spans="1:6" hidden="1">
      <c r="A16" s="13" t="s">
        <v>222</v>
      </c>
      <c r="B16" s="273"/>
      <c r="C16" s="262"/>
      <c r="D16" s="194"/>
      <c r="E16" s="196"/>
      <c r="F16" s="143"/>
    </row>
    <row r="17" spans="1:6">
      <c r="B17" s="273"/>
      <c r="C17" s="263"/>
      <c r="D17" s="267" t="s">
        <v>123</v>
      </c>
      <c r="E17" s="268"/>
      <c r="F17" s="143">
        <f>SUM(F4:F16)</f>
        <v>15431464094</v>
      </c>
    </row>
    <row r="18" spans="1:6" hidden="1">
      <c r="A18" s="13" t="s">
        <v>121</v>
      </c>
      <c r="B18" s="273"/>
      <c r="C18" s="144"/>
      <c r="D18" s="264" t="s">
        <v>253</v>
      </c>
      <c r="E18" s="145"/>
      <c r="F18" s="146"/>
    </row>
    <row r="19" spans="1:6">
      <c r="B19" s="273"/>
      <c r="C19" s="261" t="s">
        <v>254</v>
      </c>
      <c r="D19" s="265"/>
      <c r="E19" s="142" t="s">
        <v>255</v>
      </c>
      <c r="F19" s="140">
        <v>105283000</v>
      </c>
    </row>
    <row r="20" spans="1:6">
      <c r="B20" s="273"/>
      <c r="C20" s="261"/>
      <c r="D20" s="265"/>
      <c r="E20" s="142"/>
      <c r="F20" s="140"/>
    </row>
    <row r="21" spans="1:6">
      <c r="B21" s="273"/>
      <c r="C21" s="262"/>
      <c r="D21" s="265"/>
      <c r="E21" s="142"/>
      <c r="F21" s="140"/>
    </row>
    <row r="22" spans="1:6" hidden="1">
      <c r="A22" s="13" t="s">
        <v>222</v>
      </c>
      <c r="B22" s="273"/>
      <c r="C22" s="262"/>
      <c r="D22" s="265"/>
      <c r="E22" s="147"/>
      <c r="F22" s="143"/>
    </row>
    <row r="23" spans="1:6">
      <c r="B23" s="273"/>
      <c r="C23" s="262"/>
      <c r="D23" s="266"/>
      <c r="E23" s="148" t="s">
        <v>256</v>
      </c>
      <c r="F23" s="143">
        <f>SUM(F18:F22)</f>
        <v>105283000</v>
      </c>
    </row>
    <row r="24" spans="1:6" hidden="1">
      <c r="A24" s="13" t="s">
        <v>121</v>
      </c>
      <c r="B24" s="273"/>
      <c r="C24" s="262"/>
      <c r="D24" s="264" t="s">
        <v>257</v>
      </c>
      <c r="E24" s="145"/>
      <c r="F24" s="146"/>
    </row>
    <row r="25" spans="1:6">
      <c r="B25" s="273"/>
      <c r="C25" s="262"/>
      <c r="D25" s="265"/>
      <c r="E25" s="142" t="s">
        <v>255</v>
      </c>
      <c r="F25" s="140">
        <v>4005198076</v>
      </c>
    </row>
    <row r="26" spans="1:6">
      <c r="B26" s="273"/>
      <c r="C26" s="262"/>
      <c r="D26" s="265"/>
      <c r="E26" s="142" t="s">
        <v>258</v>
      </c>
      <c r="F26" s="140">
        <v>1618117436</v>
      </c>
    </row>
    <row r="27" spans="1:6">
      <c r="B27" s="273"/>
      <c r="C27" s="262"/>
      <c r="D27" s="265"/>
      <c r="E27" s="142"/>
      <c r="F27" s="140"/>
    </row>
    <row r="28" spans="1:6" hidden="1">
      <c r="A28" s="13" t="s">
        <v>222</v>
      </c>
      <c r="B28" s="273"/>
      <c r="C28" s="262"/>
      <c r="D28" s="265"/>
      <c r="E28" s="147"/>
      <c r="F28" s="143"/>
    </row>
    <row r="29" spans="1:6">
      <c r="B29" s="273"/>
      <c r="C29" s="262"/>
      <c r="D29" s="266"/>
      <c r="E29" s="148" t="s">
        <v>256</v>
      </c>
      <c r="F29" s="143">
        <f>SUM(F24:F28)</f>
        <v>5623315512</v>
      </c>
    </row>
    <row r="30" spans="1:6">
      <c r="B30" s="273"/>
      <c r="C30" s="263"/>
      <c r="D30" s="267" t="s">
        <v>123</v>
      </c>
      <c r="E30" s="268"/>
      <c r="F30" s="143">
        <f>SUM(F23,F29)</f>
        <v>5728598512</v>
      </c>
    </row>
    <row r="31" spans="1:6">
      <c r="B31" s="274"/>
      <c r="C31" s="267" t="s">
        <v>50</v>
      </c>
      <c r="D31" s="269"/>
      <c r="E31" s="268"/>
      <c r="F31" s="143">
        <f>SUM(F17,F30)</f>
        <v>21160062606</v>
      </c>
    </row>
  </sheetData>
  <mergeCells count="14">
    <mergeCell ref="C19:C30"/>
    <mergeCell ref="D24:D29"/>
    <mergeCell ref="D30:E30"/>
    <mergeCell ref="C31:E31"/>
    <mergeCell ref="B1:F1"/>
    <mergeCell ref="D4:E4"/>
    <mergeCell ref="B5:B31"/>
    <mergeCell ref="C5:C17"/>
    <mergeCell ref="D5:E5"/>
    <mergeCell ref="D12:E12"/>
    <mergeCell ref="D15:E15"/>
    <mergeCell ref="D16:E16"/>
    <mergeCell ref="D17:E17"/>
    <mergeCell ref="D18:D23"/>
  </mergeCells>
  <phoneticPr fontId="3"/>
  <pageMargins left="0.74803149606299213" right="0.74803149606299213" top="0.59055118110236227" bottom="0.78740157480314965" header="0.51181102362204722" footer="0.51181102362204722"/>
  <pageSetup paperSize="9" orientation="portrait" r:id="rId1"/>
  <headerFooter differentFirst="1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5B6E-E1DB-4344-AB1A-AA80FADC5E6E}">
  <sheetPr>
    <pageSetUpPr fitToPage="1"/>
  </sheetPr>
  <dimension ref="A1:H17"/>
  <sheetViews>
    <sheetView view="pageBreakPreview" zoomScaleNormal="100" zoomScaleSheetLayoutView="100" workbookViewId="0">
      <selection activeCell="I1" sqref="I1:S1048576"/>
    </sheetView>
  </sheetViews>
  <sheetFormatPr defaultRowHeight="13.5"/>
  <cols>
    <col min="1" max="1" width="5.7109375" style="149" customWidth="1"/>
    <col min="2" max="2" width="27" style="149" customWidth="1"/>
    <col min="3" max="7" width="17.85546875" style="149" customWidth="1"/>
    <col min="8" max="8" width="5.7109375" style="149" customWidth="1"/>
    <col min="9" max="16384" width="9.140625" style="13"/>
  </cols>
  <sheetData>
    <row r="1" spans="1:8" ht="13.5" customHeight="1">
      <c r="A1" s="13"/>
      <c r="B1" s="13"/>
      <c r="C1" s="13"/>
      <c r="D1" s="13"/>
      <c r="E1" s="13"/>
      <c r="F1" s="13"/>
      <c r="G1" s="13"/>
      <c r="H1" s="13"/>
    </row>
    <row r="2" spans="1:8">
      <c r="A2" s="13"/>
      <c r="B2" s="13"/>
      <c r="C2" s="13"/>
      <c r="D2" s="13"/>
      <c r="E2" s="13"/>
      <c r="F2" s="13"/>
      <c r="G2" s="13"/>
      <c r="H2" s="13"/>
    </row>
    <row r="3" spans="1:8" ht="13.5" customHeight="1">
      <c r="A3" s="13"/>
      <c r="B3" s="13"/>
      <c r="C3" s="13"/>
      <c r="D3" s="13"/>
      <c r="E3" s="13"/>
      <c r="F3" s="13"/>
      <c r="G3" s="13"/>
      <c r="H3" s="13"/>
    </row>
    <row r="4" spans="1:8" s="149" customFormat="1" ht="18" customHeight="1">
      <c r="A4" s="13"/>
      <c r="B4" s="277" t="s">
        <v>259</v>
      </c>
      <c r="C4" s="278"/>
      <c r="D4" s="278"/>
      <c r="E4" s="279" t="s">
        <v>39</v>
      </c>
      <c r="F4" s="279"/>
      <c r="G4" s="279"/>
      <c r="H4" s="13"/>
    </row>
    <row r="5" spans="1:8" s="149" customFormat="1" ht="24.95" customHeight="1">
      <c r="A5" s="13"/>
      <c r="B5" s="280" t="s">
        <v>191</v>
      </c>
      <c r="C5" s="280" t="s">
        <v>241</v>
      </c>
      <c r="D5" s="281" t="s">
        <v>260</v>
      </c>
      <c r="E5" s="280"/>
      <c r="F5" s="280"/>
      <c r="G5" s="280"/>
      <c r="H5" s="13"/>
    </row>
    <row r="6" spans="1:8" s="153" customFormat="1" ht="27.95" customHeight="1">
      <c r="A6" s="150"/>
      <c r="B6" s="280"/>
      <c r="C6" s="280"/>
      <c r="D6" s="151" t="s">
        <v>261</v>
      </c>
      <c r="E6" s="152" t="s">
        <v>262</v>
      </c>
      <c r="F6" s="152" t="s">
        <v>263</v>
      </c>
      <c r="G6" s="152" t="s">
        <v>85</v>
      </c>
      <c r="H6" s="150"/>
    </row>
    <row r="7" spans="1:8" s="149" customFormat="1" ht="36" customHeight="1">
      <c r="A7" s="13"/>
      <c r="B7" s="154" t="s">
        <v>264</v>
      </c>
      <c r="C7" s="155">
        <f>IFERROR(SUM(D7:G7),"")</f>
        <v>22135959940</v>
      </c>
      <c r="D7" s="156">
        <v>5623315512</v>
      </c>
      <c r="E7" s="157">
        <v>1508086000</v>
      </c>
      <c r="F7" s="157">
        <v>12795437962</v>
      </c>
      <c r="G7" s="157">
        <v>2209120466</v>
      </c>
      <c r="H7" s="13"/>
    </row>
    <row r="8" spans="1:8" s="149" customFormat="1" ht="36" customHeight="1">
      <c r="A8" s="13"/>
      <c r="B8" s="154" t="s">
        <v>265</v>
      </c>
      <c r="C8" s="155">
        <f t="shared" ref="C8:C11" si="0">IFERROR(SUM(D8:G8),"")</f>
        <v>333999557</v>
      </c>
      <c r="D8" s="158">
        <v>105283000</v>
      </c>
      <c r="E8" s="159">
        <v>224100000</v>
      </c>
      <c r="F8" s="157">
        <v>4616557</v>
      </c>
      <c r="G8" s="159">
        <v>0</v>
      </c>
      <c r="H8" s="13"/>
    </row>
    <row r="9" spans="1:8" s="149" customFormat="1" ht="36" customHeight="1">
      <c r="A9" s="13"/>
      <c r="B9" s="154" t="s">
        <v>266</v>
      </c>
      <c r="C9" s="155">
        <f t="shared" si="0"/>
        <v>361328437</v>
      </c>
      <c r="D9" s="158">
        <v>0</v>
      </c>
      <c r="E9" s="159">
        <v>0</v>
      </c>
      <c r="F9" s="157">
        <v>361328437</v>
      </c>
      <c r="G9" s="159">
        <v>0</v>
      </c>
      <c r="H9" s="13"/>
    </row>
    <row r="10" spans="1:8" s="149" customFormat="1" ht="36" customHeight="1">
      <c r="A10" s="13"/>
      <c r="B10" s="154" t="s">
        <v>197</v>
      </c>
      <c r="C10" s="155">
        <f t="shared" si="0"/>
        <v>0</v>
      </c>
      <c r="D10" s="158"/>
      <c r="E10" s="159"/>
      <c r="F10" s="159"/>
      <c r="G10" s="159"/>
      <c r="H10" s="13"/>
    </row>
    <row r="11" spans="1:8" s="149" customFormat="1" ht="36" customHeight="1">
      <c r="A11" s="13"/>
      <c r="B11" s="160" t="s">
        <v>50</v>
      </c>
      <c r="C11" s="155">
        <f t="shared" si="0"/>
        <v>22831287934</v>
      </c>
      <c r="D11" s="161">
        <f>IFERROR(SUM(D7:D10),"")</f>
        <v>5728598512</v>
      </c>
      <c r="E11" s="161">
        <f t="shared" ref="E11:G11" si="1">IFERROR(SUM(E7:E10),"")</f>
        <v>1732186000</v>
      </c>
      <c r="F11" s="161">
        <f t="shared" si="1"/>
        <v>13161382956</v>
      </c>
      <c r="G11" s="161">
        <f t="shared" si="1"/>
        <v>2209120466</v>
      </c>
      <c r="H11" s="13"/>
    </row>
    <row r="12" spans="1:8" s="164" customFormat="1">
      <c r="A12" s="163"/>
      <c r="B12" s="163"/>
      <c r="C12" s="163"/>
      <c r="D12" s="163"/>
      <c r="E12" s="163"/>
      <c r="F12" s="163"/>
      <c r="G12" s="163"/>
      <c r="H12" s="163"/>
    </row>
    <row r="13" spans="1:8" s="164" customFormat="1" ht="21.75" customHeight="1"/>
    <row r="14" spans="1:8" ht="15.75">
      <c r="A14" s="164"/>
      <c r="B14" s="282"/>
      <c r="C14" s="282"/>
      <c r="D14" s="282"/>
      <c r="E14" s="282"/>
      <c r="F14" s="282"/>
      <c r="G14" s="282"/>
      <c r="H14" s="164"/>
    </row>
    <row r="15" spans="1:8" ht="16.5">
      <c r="A15" s="164"/>
      <c r="B15" s="165"/>
      <c r="C15" s="165"/>
      <c r="D15" s="165"/>
      <c r="E15" s="165"/>
      <c r="F15" s="165"/>
      <c r="G15" s="165"/>
      <c r="H15" s="164"/>
    </row>
    <row r="16" spans="1:8" ht="16.5">
      <c r="B16" s="166"/>
      <c r="C16" s="165"/>
      <c r="D16" s="166"/>
      <c r="E16" s="166"/>
      <c r="F16" s="166"/>
      <c r="G16" s="166"/>
    </row>
    <row r="17" spans="1:8">
      <c r="A17" s="153"/>
      <c r="B17" s="153"/>
      <c r="C17" s="153"/>
      <c r="D17" s="153"/>
      <c r="E17" s="153"/>
      <c r="F17" s="153"/>
      <c r="G17" s="153"/>
      <c r="H17" s="153"/>
    </row>
  </sheetData>
  <mergeCells count="6">
    <mergeCell ref="B14:G14"/>
    <mergeCell ref="B4:D4"/>
    <mergeCell ref="E4:G4"/>
    <mergeCell ref="B5:B6"/>
    <mergeCell ref="C5:C6"/>
    <mergeCell ref="D5:G5"/>
  </mergeCells>
  <phoneticPr fontId="3"/>
  <pageMargins left="0.74803149606299213" right="0.74803149606299213" top="0.59055118110236227" bottom="0.78740157480314965" header="0.51181102362204722" footer="0.51181102362204722"/>
  <pageSetup paperSize="9" scale="75" orientation="portrait" r:id="rId1"/>
  <headerFooter differentFirst="1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380C-9ADC-447F-AD97-CEEF8D18FB9C}">
  <sheetPr>
    <pageSetUpPr fitToPage="1"/>
  </sheetPr>
  <dimension ref="A1:E17"/>
  <sheetViews>
    <sheetView showGridLines="0" view="pageBreakPreview" zoomScaleNormal="100" zoomScaleSheetLayoutView="100" workbookViewId="0">
      <selection activeCell="C11" sqref="C11"/>
    </sheetView>
  </sheetViews>
  <sheetFormatPr defaultRowHeight="13.5"/>
  <cols>
    <col min="1" max="1" width="5.7109375" style="149" customWidth="1"/>
    <col min="2" max="2" width="40.7109375" style="149" customWidth="1"/>
    <col min="3" max="3" width="35" style="149" customWidth="1"/>
    <col min="4" max="4" width="28.5703125" style="149" customWidth="1"/>
    <col min="5" max="5" width="17.85546875" style="149" customWidth="1"/>
    <col min="6" max="7" width="17.85546875" style="13" customWidth="1"/>
    <col min="8" max="16384" width="9.140625" style="13"/>
  </cols>
  <sheetData>
    <row r="1" spans="1:5" ht="18" customHeight="1">
      <c r="A1" s="13"/>
      <c r="B1" s="13" t="s">
        <v>267</v>
      </c>
      <c r="C1" s="13"/>
      <c r="D1" s="13"/>
      <c r="E1" s="13"/>
    </row>
    <row r="2" spans="1:5" s="149" customFormat="1" ht="18" customHeight="1">
      <c r="A2" s="13"/>
      <c r="B2" s="167" t="s">
        <v>268</v>
      </c>
      <c r="C2" s="168" t="s">
        <v>269</v>
      </c>
    </row>
    <row r="3" spans="1:5" s="153" customFormat="1" ht="27.95" customHeight="1">
      <c r="A3" s="150"/>
      <c r="B3" s="169" t="s">
        <v>81</v>
      </c>
      <c r="C3" s="152" t="s">
        <v>195</v>
      </c>
    </row>
    <row r="4" spans="1:5" s="153" customFormat="1" ht="9" hidden="1" customHeight="1">
      <c r="A4" s="150" t="s">
        <v>48</v>
      </c>
      <c r="B4" s="169"/>
      <c r="C4" s="170"/>
    </row>
    <row r="5" spans="1:5" s="149" customFormat="1" ht="30" customHeight="1">
      <c r="A5" s="13"/>
      <c r="B5" s="171" t="s">
        <v>270</v>
      </c>
      <c r="C5" s="157">
        <v>2076717106</v>
      </c>
    </row>
    <row r="6" spans="1:5" s="149" customFormat="1" ht="30" customHeight="1">
      <c r="A6" s="13"/>
      <c r="B6" s="171" t="s">
        <v>271</v>
      </c>
      <c r="C6" s="159"/>
    </row>
    <row r="7" spans="1:5" s="149" customFormat="1" ht="30" customHeight="1">
      <c r="A7" s="13"/>
      <c r="B7" s="171" t="s">
        <v>272</v>
      </c>
      <c r="C7" s="159"/>
    </row>
    <row r="8" spans="1:5" s="149" customFormat="1" ht="30" customHeight="1">
      <c r="A8" s="13"/>
      <c r="B8" s="171"/>
      <c r="C8" s="159"/>
    </row>
    <row r="9" spans="1:5" s="149" customFormat="1" ht="30" customHeight="1">
      <c r="A9" s="13"/>
      <c r="B9" s="171"/>
      <c r="C9" s="159"/>
    </row>
    <row r="10" spans="1:5" s="149" customFormat="1" ht="9" hidden="1" customHeight="1">
      <c r="A10" s="13" t="s">
        <v>49</v>
      </c>
      <c r="B10" s="172"/>
      <c r="C10" s="161"/>
    </row>
    <row r="11" spans="1:5" s="149" customFormat="1" ht="30" customHeight="1">
      <c r="A11" s="13"/>
      <c r="B11" s="160" t="s">
        <v>50</v>
      </c>
      <c r="C11" s="161">
        <f>IFERROR(SUM(C4:C10),"")</f>
        <v>2076717106</v>
      </c>
    </row>
    <row r="12" spans="1:5" s="164" customFormat="1">
      <c r="A12" s="163"/>
      <c r="B12" s="163"/>
      <c r="C12" s="163"/>
      <c r="E12" s="162"/>
    </row>
    <row r="13" spans="1:5" s="164" customFormat="1" ht="21.75" customHeight="1"/>
    <row r="14" spans="1:5" ht="15.75">
      <c r="A14" s="164"/>
      <c r="B14" s="282"/>
      <c r="C14" s="282"/>
      <c r="D14" s="164"/>
      <c r="E14" s="164"/>
    </row>
    <row r="15" spans="1:5" ht="16.5">
      <c r="A15" s="164"/>
      <c r="B15" s="165"/>
      <c r="C15" s="165"/>
      <c r="D15" s="164"/>
      <c r="E15" s="164"/>
    </row>
    <row r="16" spans="1:5" ht="16.5">
      <c r="B16" s="166"/>
      <c r="C16" s="165"/>
    </row>
    <row r="17" spans="1:5">
      <c r="A17" s="153"/>
      <c r="B17" s="153"/>
      <c r="C17" s="153"/>
      <c r="D17" s="153"/>
      <c r="E17" s="153"/>
    </row>
  </sheetData>
  <mergeCells count="1">
    <mergeCell ref="B14:C14"/>
  </mergeCells>
  <phoneticPr fontId="3"/>
  <pageMargins left="0.74803149606299213" right="0.74803149606299213" top="0.59055118110236227" bottom="0.78740157480314965" header="0.51181102362204722" footer="0.51181102362204722"/>
  <pageSetup paperSize="9" orientation="portrait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5B4C-6C6A-4FBB-A4B5-03447B2744BC}">
  <sheetPr>
    <pageSetUpPr fitToPage="1"/>
  </sheetPr>
  <dimension ref="A1:T32"/>
  <sheetViews>
    <sheetView showGridLines="0" view="pageBreakPreview" zoomScaleNormal="100" zoomScaleSheetLayoutView="100" workbookViewId="0">
      <selection activeCell="E41" sqref="E41"/>
    </sheetView>
  </sheetViews>
  <sheetFormatPr defaultColWidth="10.140625" defaultRowHeight="13.5"/>
  <cols>
    <col min="1" max="1" width="4.28515625" style="8" customWidth="1"/>
    <col min="2" max="2" width="19.140625" style="8" customWidth="1"/>
    <col min="3" max="20" width="10.85546875" style="8" customWidth="1"/>
    <col min="21" max="16384" width="10.140625" style="8"/>
  </cols>
  <sheetData>
    <row r="1" spans="1:20">
      <c r="A1" s="1"/>
    </row>
    <row r="2" spans="1:20">
      <c r="A2" s="1"/>
    </row>
    <row r="3" spans="1:20">
      <c r="A3" s="1"/>
    </row>
    <row r="4" spans="1:20">
      <c r="A4" s="1"/>
    </row>
    <row r="5" spans="1:20">
      <c r="A5" s="1"/>
    </row>
    <row r="7" spans="1:20" ht="20.25" customHeight="1">
      <c r="A7" s="9" t="s">
        <v>28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T7" s="12" t="s">
        <v>4</v>
      </c>
    </row>
    <row r="8" spans="1:20" ht="12.95" customHeight="1">
      <c r="A8" s="181" t="s">
        <v>5</v>
      </c>
      <c r="B8" s="181"/>
      <c r="C8" s="181" t="s">
        <v>29</v>
      </c>
      <c r="D8" s="181"/>
      <c r="E8" s="181" t="s">
        <v>30</v>
      </c>
      <c r="F8" s="181"/>
      <c r="G8" s="181" t="s">
        <v>31</v>
      </c>
      <c r="H8" s="181"/>
      <c r="I8" s="181" t="s">
        <v>32</v>
      </c>
      <c r="J8" s="181"/>
      <c r="K8" s="181" t="s">
        <v>33</v>
      </c>
      <c r="L8" s="181"/>
      <c r="M8" s="181" t="s">
        <v>34</v>
      </c>
      <c r="N8" s="181"/>
      <c r="O8" s="181" t="s">
        <v>35</v>
      </c>
      <c r="P8" s="181"/>
      <c r="Q8" s="181" t="s">
        <v>36</v>
      </c>
      <c r="R8" s="181"/>
      <c r="S8" s="181" t="s">
        <v>27</v>
      </c>
      <c r="T8" s="181"/>
    </row>
    <row r="9" spans="1:20" ht="12.9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1:20" ht="14.1" customHeight="1">
      <c r="A10" s="188" t="s">
        <v>13</v>
      </c>
      <c r="B10" s="189"/>
      <c r="C10" s="173">
        <v>108771045</v>
      </c>
      <c r="D10" s="174"/>
      <c r="E10" s="173">
        <v>24775969816</v>
      </c>
      <c r="F10" s="174"/>
      <c r="G10" s="173">
        <v>1885662918</v>
      </c>
      <c r="H10" s="174"/>
      <c r="I10" s="173">
        <v>633898661</v>
      </c>
      <c r="J10" s="174"/>
      <c r="K10" s="173">
        <v>291842329</v>
      </c>
      <c r="L10" s="174"/>
      <c r="M10" s="173">
        <v>155147623</v>
      </c>
      <c r="N10" s="174"/>
      <c r="O10" s="173">
        <v>10199050342</v>
      </c>
      <c r="P10" s="174"/>
      <c r="Q10" s="173" t="s">
        <v>16</v>
      </c>
      <c r="R10" s="174"/>
      <c r="S10" s="173">
        <v>38050342734</v>
      </c>
      <c r="T10" s="174"/>
    </row>
    <row r="11" spans="1:20" ht="14.1" customHeight="1">
      <c r="A11" s="178" t="s">
        <v>25</v>
      </c>
      <c r="B11" s="178"/>
      <c r="C11" s="173">
        <v>108747902</v>
      </c>
      <c r="D11" s="174"/>
      <c r="E11" s="173">
        <v>17166082092</v>
      </c>
      <c r="F11" s="174"/>
      <c r="G11" s="173">
        <v>876664130</v>
      </c>
      <c r="H11" s="174"/>
      <c r="I11" s="173">
        <v>625190740</v>
      </c>
      <c r="J11" s="174"/>
      <c r="K11" s="173">
        <v>112817456</v>
      </c>
      <c r="L11" s="174"/>
      <c r="M11" s="173">
        <v>41352379</v>
      </c>
      <c r="N11" s="174"/>
      <c r="O11" s="173">
        <v>6702534227</v>
      </c>
      <c r="P11" s="174"/>
      <c r="Q11" s="173" t="s">
        <v>16</v>
      </c>
      <c r="R11" s="174"/>
      <c r="S11" s="173">
        <v>25633388926</v>
      </c>
      <c r="T11" s="174"/>
    </row>
    <row r="12" spans="1:20" ht="14.1" customHeight="1">
      <c r="A12" s="178" t="s">
        <v>15</v>
      </c>
      <c r="B12" s="178"/>
      <c r="C12" s="173" t="s">
        <v>16</v>
      </c>
      <c r="D12" s="174"/>
      <c r="E12" s="173" t="s">
        <v>16</v>
      </c>
      <c r="F12" s="174"/>
      <c r="G12" s="173" t="s">
        <v>16</v>
      </c>
      <c r="H12" s="174"/>
      <c r="I12" s="173" t="s">
        <v>16</v>
      </c>
      <c r="J12" s="174"/>
      <c r="K12" s="173" t="s">
        <v>16</v>
      </c>
      <c r="L12" s="174"/>
      <c r="M12" s="173" t="s">
        <v>16</v>
      </c>
      <c r="N12" s="174"/>
      <c r="O12" s="173" t="s">
        <v>16</v>
      </c>
      <c r="P12" s="174"/>
      <c r="Q12" s="173" t="s">
        <v>16</v>
      </c>
      <c r="R12" s="174"/>
      <c r="S12" s="173" t="s">
        <v>16</v>
      </c>
      <c r="T12" s="174"/>
    </row>
    <row r="13" spans="1:20" ht="14.1" customHeight="1">
      <c r="A13" s="177" t="s">
        <v>17</v>
      </c>
      <c r="B13" s="177"/>
      <c r="C13" s="173">
        <v>23143</v>
      </c>
      <c r="D13" s="174"/>
      <c r="E13" s="173">
        <v>7467045076</v>
      </c>
      <c r="F13" s="174"/>
      <c r="G13" s="173">
        <v>1008998785</v>
      </c>
      <c r="H13" s="174"/>
      <c r="I13" s="173">
        <v>8707921</v>
      </c>
      <c r="J13" s="174"/>
      <c r="K13" s="173">
        <v>179024870</v>
      </c>
      <c r="L13" s="174"/>
      <c r="M13" s="173" t="s">
        <v>16</v>
      </c>
      <c r="N13" s="174"/>
      <c r="O13" s="173">
        <v>3458374789</v>
      </c>
      <c r="P13" s="174"/>
      <c r="Q13" s="173" t="s">
        <v>16</v>
      </c>
      <c r="R13" s="174"/>
      <c r="S13" s="173">
        <v>12122174584</v>
      </c>
      <c r="T13" s="174"/>
    </row>
    <row r="14" spans="1:20" ht="14.1" customHeight="1">
      <c r="A14" s="178" t="s">
        <v>18</v>
      </c>
      <c r="B14" s="178"/>
      <c r="C14" s="173" t="s">
        <v>16</v>
      </c>
      <c r="D14" s="174"/>
      <c r="E14" s="173">
        <v>142842648</v>
      </c>
      <c r="F14" s="174"/>
      <c r="G14" s="173">
        <v>3</v>
      </c>
      <c r="H14" s="174"/>
      <c r="I14" s="173" t="s">
        <v>16</v>
      </c>
      <c r="J14" s="174"/>
      <c r="K14" s="173">
        <v>3</v>
      </c>
      <c r="L14" s="174"/>
      <c r="M14" s="173">
        <v>113795244</v>
      </c>
      <c r="N14" s="174"/>
      <c r="O14" s="173">
        <v>6821326</v>
      </c>
      <c r="P14" s="174"/>
      <c r="Q14" s="173" t="s">
        <v>16</v>
      </c>
      <c r="R14" s="174"/>
      <c r="S14" s="173">
        <v>263459224</v>
      </c>
      <c r="T14" s="174"/>
    </row>
    <row r="15" spans="1:20" ht="14.1" customHeight="1">
      <c r="A15" s="178" t="s">
        <v>19</v>
      </c>
      <c r="B15" s="178"/>
      <c r="C15" s="173" t="s">
        <v>16</v>
      </c>
      <c r="D15" s="174"/>
      <c r="E15" s="173" t="s">
        <v>16</v>
      </c>
      <c r="F15" s="174"/>
      <c r="G15" s="173" t="s">
        <v>16</v>
      </c>
      <c r="H15" s="174"/>
      <c r="I15" s="173" t="s">
        <v>16</v>
      </c>
      <c r="J15" s="174"/>
      <c r="K15" s="173" t="s">
        <v>16</v>
      </c>
      <c r="L15" s="174"/>
      <c r="M15" s="173" t="s">
        <v>16</v>
      </c>
      <c r="N15" s="174"/>
      <c r="O15" s="173" t="s">
        <v>16</v>
      </c>
      <c r="P15" s="174"/>
      <c r="Q15" s="173" t="s">
        <v>16</v>
      </c>
      <c r="R15" s="174"/>
      <c r="S15" s="173" t="s">
        <v>16</v>
      </c>
      <c r="T15" s="174"/>
    </row>
    <row r="16" spans="1:20" ht="14.1" customHeight="1">
      <c r="A16" s="177" t="s">
        <v>20</v>
      </c>
      <c r="B16" s="177"/>
      <c r="C16" s="173" t="s">
        <v>16</v>
      </c>
      <c r="D16" s="174"/>
      <c r="E16" s="173" t="s">
        <v>16</v>
      </c>
      <c r="F16" s="174"/>
      <c r="G16" s="173" t="s">
        <v>16</v>
      </c>
      <c r="H16" s="174"/>
      <c r="I16" s="173" t="s">
        <v>16</v>
      </c>
      <c r="J16" s="174"/>
      <c r="K16" s="173" t="s">
        <v>16</v>
      </c>
      <c r="L16" s="174"/>
      <c r="M16" s="173" t="s">
        <v>16</v>
      </c>
      <c r="N16" s="174"/>
      <c r="O16" s="173" t="s">
        <v>16</v>
      </c>
      <c r="P16" s="174"/>
      <c r="Q16" s="173" t="s">
        <v>16</v>
      </c>
      <c r="R16" s="174"/>
      <c r="S16" s="173" t="s">
        <v>16</v>
      </c>
      <c r="T16" s="174"/>
    </row>
    <row r="17" spans="1:20" ht="14.1" customHeight="1">
      <c r="A17" s="178" t="s">
        <v>21</v>
      </c>
      <c r="B17" s="178"/>
      <c r="C17" s="173" t="s">
        <v>16</v>
      </c>
      <c r="D17" s="174"/>
      <c r="E17" s="173" t="s">
        <v>16</v>
      </c>
      <c r="F17" s="174"/>
      <c r="G17" s="173" t="s">
        <v>16</v>
      </c>
      <c r="H17" s="174"/>
      <c r="I17" s="173" t="s">
        <v>16</v>
      </c>
      <c r="J17" s="174"/>
      <c r="K17" s="173" t="s">
        <v>16</v>
      </c>
      <c r="L17" s="174"/>
      <c r="M17" s="173" t="s">
        <v>16</v>
      </c>
      <c r="N17" s="174"/>
      <c r="O17" s="173" t="s">
        <v>16</v>
      </c>
      <c r="P17" s="174"/>
      <c r="Q17" s="173" t="s">
        <v>16</v>
      </c>
      <c r="R17" s="174"/>
      <c r="S17" s="173" t="s">
        <v>16</v>
      </c>
      <c r="T17" s="174"/>
    </row>
    <row r="18" spans="1:20" ht="14.1" customHeight="1">
      <c r="A18" s="178" t="s">
        <v>22</v>
      </c>
      <c r="B18" s="178"/>
      <c r="C18" s="173" t="s">
        <v>16</v>
      </c>
      <c r="D18" s="174"/>
      <c r="E18" s="173" t="s">
        <v>16</v>
      </c>
      <c r="F18" s="174"/>
      <c r="G18" s="173" t="s">
        <v>16</v>
      </c>
      <c r="H18" s="174"/>
      <c r="I18" s="173" t="s">
        <v>16</v>
      </c>
      <c r="J18" s="174"/>
      <c r="K18" s="173" t="s">
        <v>16</v>
      </c>
      <c r="L18" s="174"/>
      <c r="M18" s="173" t="s">
        <v>16</v>
      </c>
      <c r="N18" s="174"/>
      <c r="O18" s="173" t="s">
        <v>16</v>
      </c>
      <c r="P18" s="174"/>
      <c r="Q18" s="173" t="s">
        <v>16</v>
      </c>
      <c r="R18" s="174"/>
      <c r="S18" s="173" t="s">
        <v>16</v>
      </c>
      <c r="T18" s="174"/>
    </row>
    <row r="19" spans="1:20" ht="14.1" customHeight="1">
      <c r="A19" s="178" t="s">
        <v>23</v>
      </c>
      <c r="B19" s="178"/>
      <c r="C19" s="173" t="s">
        <v>16</v>
      </c>
      <c r="D19" s="174"/>
      <c r="E19" s="173" t="s">
        <v>16</v>
      </c>
      <c r="F19" s="174"/>
      <c r="G19" s="173" t="s">
        <v>16</v>
      </c>
      <c r="H19" s="174"/>
      <c r="I19" s="173" t="s">
        <v>16</v>
      </c>
      <c r="J19" s="174"/>
      <c r="K19" s="173" t="s">
        <v>16</v>
      </c>
      <c r="L19" s="174"/>
      <c r="M19" s="173" t="s">
        <v>16</v>
      </c>
      <c r="N19" s="174"/>
      <c r="O19" s="173">
        <v>31320000</v>
      </c>
      <c r="P19" s="174"/>
      <c r="Q19" s="173" t="s">
        <v>16</v>
      </c>
      <c r="R19" s="174"/>
      <c r="S19" s="173">
        <v>31320000</v>
      </c>
      <c r="T19" s="174"/>
    </row>
    <row r="20" spans="1:20" ht="14.1" customHeight="1">
      <c r="A20" s="186" t="s">
        <v>24</v>
      </c>
      <c r="B20" s="187"/>
      <c r="C20" s="173">
        <v>12938878435</v>
      </c>
      <c r="D20" s="174"/>
      <c r="E20" s="173" t="s">
        <v>16</v>
      </c>
      <c r="F20" s="174"/>
      <c r="G20" s="173" t="s">
        <v>16</v>
      </c>
      <c r="H20" s="174"/>
      <c r="I20" s="173" t="s">
        <v>16</v>
      </c>
      <c r="J20" s="174"/>
      <c r="K20" s="173" t="s">
        <v>16</v>
      </c>
      <c r="L20" s="174"/>
      <c r="M20" s="173" t="s">
        <v>16</v>
      </c>
      <c r="N20" s="174"/>
      <c r="O20" s="173" t="s">
        <v>16</v>
      </c>
      <c r="P20" s="174"/>
      <c r="Q20" s="173">
        <v>14190637</v>
      </c>
      <c r="R20" s="174"/>
      <c r="S20" s="173">
        <v>12953069072</v>
      </c>
      <c r="T20" s="174"/>
    </row>
    <row r="21" spans="1:20" ht="14.1" customHeight="1">
      <c r="A21" s="178" t="s">
        <v>25</v>
      </c>
      <c r="B21" s="178"/>
      <c r="C21" s="173">
        <v>10763517272</v>
      </c>
      <c r="D21" s="174"/>
      <c r="E21" s="173" t="s">
        <v>16</v>
      </c>
      <c r="F21" s="174"/>
      <c r="G21" s="173" t="s">
        <v>16</v>
      </c>
      <c r="H21" s="174"/>
      <c r="I21" s="173" t="s">
        <v>16</v>
      </c>
      <c r="J21" s="174"/>
      <c r="K21" s="173" t="s">
        <v>16</v>
      </c>
      <c r="L21" s="174"/>
      <c r="M21" s="173" t="s">
        <v>16</v>
      </c>
      <c r="N21" s="174"/>
      <c r="O21" s="173" t="s">
        <v>16</v>
      </c>
      <c r="P21" s="174"/>
      <c r="Q21" s="173">
        <v>14190637</v>
      </c>
      <c r="R21" s="174"/>
      <c r="S21" s="173">
        <v>10777707909</v>
      </c>
      <c r="T21" s="174"/>
    </row>
    <row r="22" spans="1:20" ht="14.1" customHeight="1">
      <c r="A22" s="178" t="s">
        <v>17</v>
      </c>
      <c r="B22" s="178"/>
      <c r="C22" s="173">
        <v>95415666</v>
      </c>
      <c r="D22" s="174"/>
      <c r="E22" s="173" t="s">
        <v>16</v>
      </c>
      <c r="F22" s="174"/>
      <c r="G22" s="173" t="s">
        <v>16</v>
      </c>
      <c r="H22" s="174"/>
      <c r="I22" s="173" t="s">
        <v>16</v>
      </c>
      <c r="J22" s="174"/>
      <c r="K22" s="173" t="s">
        <v>16</v>
      </c>
      <c r="L22" s="174"/>
      <c r="M22" s="173" t="s">
        <v>16</v>
      </c>
      <c r="N22" s="174"/>
      <c r="O22" s="173" t="s">
        <v>16</v>
      </c>
      <c r="P22" s="174"/>
      <c r="Q22" s="173" t="s">
        <v>16</v>
      </c>
      <c r="R22" s="174"/>
      <c r="S22" s="173">
        <v>95415666</v>
      </c>
      <c r="T22" s="174"/>
    </row>
    <row r="23" spans="1:20" ht="14.1" customHeight="1">
      <c r="A23" s="177" t="s">
        <v>18</v>
      </c>
      <c r="B23" s="177"/>
      <c r="C23" s="173">
        <v>2079945497</v>
      </c>
      <c r="D23" s="174"/>
      <c r="E23" s="173" t="s">
        <v>16</v>
      </c>
      <c r="F23" s="174"/>
      <c r="G23" s="173" t="s">
        <v>16</v>
      </c>
      <c r="H23" s="174"/>
      <c r="I23" s="173" t="s">
        <v>16</v>
      </c>
      <c r="J23" s="174"/>
      <c r="K23" s="173" t="s">
        <v>16</v>
      </c>
      <c r="L23" s="174"/>
      <c r="M23" s="173" t="s">
        <v>16</v>
      </c>
      <c r="N23" s="174"/>
      <c r="O23" s="173" t="s">
        <v>16</v>
      </c>
      <c r="P23" s="174"/>
      <c r="Q23" s="173" t="s">
        <v>16</v>
      </c>
      <c r="R23" s="174"/>
      <c r="S23" s="173">
        <v>2079945497</v>
      </c>
      <c r="T23" s="174"/>
    </row>
    <row r="24" spans="1:20" ht="14.1" customHeight="1">
      <c r="A24" s="178" t="s">
        <v>22</v>
      </c>
      <c r="B24" s="178"/>
      <c r="C24" s="173" t="s">
        <v>16</v>
      </c>
      <c r="D24" s="174"/>
      <c r="E24" s="173" t="s">
        <v>16</v>
      </c>
      <c r="F24" s="174"/>
      <c r="G24" s="173" t="s">
        <v>16</v>
      </c>
      <c r="H24" s="174"/>
      <c r="I24" s="173" t="s">
        <v>16</v>
      </c>
      <c r="J24" s="174"/>
      <c r="K24" s="173" t="s">
        <v>16</v>
      </c>
      <c r="L24" s="174"/>
      <c r="M24" s="173" t="s">
        <v>16</v>
      </c>
      <c r="N24" s="174"/>
      <c r="O24" s="173" t="s">
        <v>16</v>
      </c>
      <c r="P24" s="174"/>
      <c r="Q24" s="173" t="s">
        <v>16</v>
      </c>
      <c r="R24" s="174"/>
      <c r="S24" s="173" t="s">
        <v>16</v>
      </c>
      <c r="T24" s="174"/>
    </row>
    <row r="25" spans="1:20" ht="14.1" customHeight="1">
      <c r="A25" s="177" t="s">
        <v>23</v>
      </c>
      <c r="B25" s="177"/>
      <c r="C25" s="173" t="s">
        <v>16</v>
      </c>
      <c r="D25" s="174"/>
      <c r="E25" s="173" t="s">
        <v>16</v>
      </c>
      <c r="F25" s="174"/>
      <c r="G25" s="173" t="s">
        <v>16</v>
      </c>
      <c r="H25" s="174"/>
      <c r="I25" s="173" t="s">
        <v>16</v>
      </c>
      <c r="J25" s="174"/>
      <c r="K25" s="173" t="s">
        <v>16</v>
      </c>
      <c r="L25" s="174"/>
      <c r="M25" s="173" t="s">
        <v>16</v>
      </c>
      <c r="N25" s="174"/>
      <c r="O25" s="173" t="s">
        <v>16</v>
      </c>
      <c r="P25" s="174"/>
      <c r="Q25" s="173" t="s">
        <v>16</v>
      </c>
      <c r="R25" s="174"/>
      <c r="S25" s="173" t="s">
        <v>16</v>
      </c>
      <c r="T25" s="174"/>
    </row>
    <row r="26" spans="1:20" ht="14.1" customHeight="1">
      <c r="A26" s="184" t="s">
        <v>26</v>
      </c>
      <c r="B26" s="185"/>
      <c r="C26" s="173">
        <v>1928004</v>
      </c>
      <c r="D26" s="174"/>
      <c r="E26" s="173">
        <v>5908141</v>
      </c>
      <c r="F26" s="174"/>
      <c r="G26" s="173">
        <v>1748608</v>
      </c>
      <c r="H26" s="174"/>
      <c r="I26" s="173" t="s">
        <v>16</v>
      </c>
      <c r="J26" s="174"/>
      <c r="K26" s="173" t="s">
        <v>16</v>
      </c>
      <c r="L26" s="174"/>
      <c r="M26" s="173">
        <v>588015</v>
      </c>
      <c r="N26" s="174"/>
      <c r="O26" s="173">
        <v>20473708</v>
      </c>
      <c r="P26" s="174"/>
      <c r="Q26" s="173" t="s">
        <v>16</v>
      </c>
      <c r="R26" s="174"/>
      <c r="S26" s="173">
        <v>30646476</v>
      </c>
      <c r="T26" s="174"/>
    </row>
    <row r="27" spans="1:20" ht="13.5" customHeight="1">
      <c r="A27" s="183" t="s">
        <v>27</v>
      </c>
      <c r="B27" s="183"/>
      <c r="C27" s="173">
        <v>13049577484</v>
      </c>
      <c r="D27" s="174"/>
      <c r="E27" s="173">
        <v>24781877957</v>
      </c>
      <c r="F27" s="174"/>
      <c r="G27" s="173">
        <v>1887411526</v>
      </c>
      <c r="H27" s="174"/>
      <c r="I27" s="173">
        <v>633898661</v>
      </c>
      <c r="J27" s="174"/>
      <c r="K27" s="173">
        <v>291842329</v>
      </c>
      <c r="L27" s="174"/>
      <c r="M27" s="173">
        <v>155735638</v>
      </c>
      <c r="N27" s="174"/>
      <c r="O27" s="173">
        <v>10219524050</v>
      </c>
      <c r="P27" s="174"/>
      <c r="Q27" s="173">
        <v>14190637</v>
      </c>
      <c r="R27" s="174"/>
      <c r="S27" s="173">
        <v>51034058282</v>
      </c>
      <c r="T27" s="174"/>
    </row>
    <row r="28" spans="1:20" ht="13.5" customHeight="1"/>
    <row r="29" spans="1:20" ht="13.5" customHeight="1"/>
    <row r="30" spans="1:20" ht="13.5" customHeight="1"/>
    <row r="31" spans="1:20" ht="13.5" customHeight="1"/>
    <row r="32" spans="1:20" ht="13.5" customHeight="1"/>
  </sheetData>
  <mergeCells count="190">
    <mergeCell ref="M8:N9"/>
    <mergeCell ref="O8:P9"/>
    <mergeCell ref="Q8:R9"/>
    <mergeCell ref="S8:T9"/>
    <mergeCell ref="A10:B10"/>
    <mergeCell ref="C10:D10"/>
    <mergeCell ref="E10:F10"/>
    <mergeCell ref="G10:H10"/>
    <mergeCell ref="I10:J10"/>
    <mergeCell ref="K10:L10"/>
    <mergeCell ref="A8:B9"/>
    <mergeCell ref="C8:D9"/>
    <mergeCell ref="E8:F9"/>
    <mergeCell ref="G8:H9"/>
    <mergeCell ref="I8:J9"/>
    <mergeCell ref="K8:L9"/>
    <mergeCell ref="M10:N10"/>
    <mergeCell ref="O10:P10"/>
    <mergeCell ref="Q10:R10"/>
    <mergeCell ref="S10:T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A24:B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A25:B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A26:B26"/>
    <mergeCell ref="C26:D26"/>
    <mergeCell ref="E26:F26"/>
    <mergeCell ref="G26:H26"/>
    <mergeCell ref="I26:J26"/>
    <mergeCell ref="K26:L26"/>
    <mergeCell ref="M27:N27"/>
    <mergeCell ref="O27:P27"/>
    <mergeCell ref="Q27:R27"/>
    <mergeCell ref="S27:T27"/>
    <mergeCell ref="M26:N26"/>
    <mergeCell ref="O26:P26"/>
    <mergeCell ref="Q26:R26"/>
    <mergeCell ref="S26:T26"/>
    <mergeCell ref="A27:B27"/>
    <mergeCell ref="C27:D27"/>
    <mergeCell ref="E27:F27"/>
    <mergeCell ref="G27:H27"/>
    <mergeCell ref="I27:J27"/>
    <mergeCell ref="K27:L27"/>
  </mergeCells>
  <phoneticPr fontId="3"/>
  <pageMargins left="0.74803149606299213" right="0.74803149606299213" top="0.59055118110236227" bottom="0.78740157480314965" header="0.51181102362204722" footer="0.51181102362204722"/>
  <pageSetup paperSize="9" scale="44" orientation="portrait" r:id="rId1"/>
  <headerFooter differentFirst="1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54D9-173C-4D85-9882-7D6C5CF65BC5}">
  <sheetPr>
    <pageSetUpPr fitToPage="1"/>
  </sheetPr>
  <dimension ref="A1:M34"/>
  <sheetViews>
    <sheetView showGridLines="0" view="pageBreakPreview" zoomScaleNormal="80" zoomScaleSheetLayoutView="100" workbookViewId="0">
      <selection sqref="A1:A1048576"/>
    </sheetView>
  </sheetViews>
  <sheetFormatPr defaultRowHeight="13.5"/>
  <cols>
    <col min="1" max="1" width="6.28515625" style="13" customWidth="1"/>
    <col min="2" max="2" width="23.42578125" style="13" customWidth="1"/>
    <col min="3" max="3" width="20" style="13" customWidth="1"/>
    <col min="4" max="8" width="18" style="13" customWidth="1"/>
    <col min="9" max="9" width="19.140625" style="13" customWidth="1"/>
    <col min="10" max="10" width="18" style="13" customWidth="1"/>
    <col min="11" max="11" width="19.140625" style="13" customWidth="1"/>
    <col min="12" max="12" width="19" style="13" customWidth="1"/>
    <col min="13" max="13" width="1.42578125" style="13" customWidth="1"/>
    <col min="14" max="16384" width="9.140625" style="13"/>
  </cols>
  <sheetData>
    <row r="1" spans="1:13" ht="34.5" customHeight="1">
      <c r="A1" s="14"/>
      <c r="B1" s="14" t="s">
        <v>37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0.100000000000001" customHeight="1">
      <c r="B2" s="15" t="s">
        <v>38</v>
      </c>
      <c r="I2" s="16" t="s">
        <v>39</v>
      </c>
    </row>
    <row r="3" spans="1:13" ht="50.1" customHeight="1">
      <c r="A3" s="17"/>
      <c r="B3" s="18" t="s">
        <v>40</v>
      </c>
      <c r="C3" s="19" t="s">
        <v>41</v>
      </c>
      <c r="D3" s="19" t="s">
        <v>42</v>
      </c>
      <c r="E3" s="19" t="s">
        <v>43</v>
      </c>
      <c r="F3" s="19" t="s">
        <v>44</v>
      </c>
      <c r="G3" s="19" t="s">
        <v>45</v>
      </c>
      <c r="H3" s="19" t="s">
        <v>46</v>
      </c>
      <c r="I3" s="19" t="s">
        <v>47</v>
      </c>
      <c r="J3" s="20"/>
      <c r="K3" s="17"/>
      <c r="L3" s="17"/>
      <c r="M3" s="17"/>
    </row>
    <row r="4" spans="1:13" ht="9.9499999999999993" hidden="1" customHeight="1">
      <c r="A4" s="17"/>
      <c r="B4" s="21"/>
      <c r="C4" s="22"/>
      <c r="D4" s="22"/>
      <c r="E4" s="22"/>
      <c r="F4" s="22"/>
      <c r="G4" s="22"/>
      <c r="H4" s="22"/>
      <c r="I4" s="22"/>
      <c r="J4" s="20"/>
      <c r="K4" s="17"/>
      <c r="L4" s="17"/>
      <c r="M4" s="17"/>
    </row>
    <row r="5" spans="1:13" ht="39.950000000000003" customHeight="1">
      <c r="A5" s="17"/>
      <c r="B5" s="23"/>
      <c r="C5" s="24"/>
      <c r="D5" s="24"/>
      <c r="E5" s="25">
        <f>IFERROR(C5*D5,"")</f>
        <v>0</v>
      </c>
      <c r="F5" s="24"/>
      <c r="G5" s="25">
        <f t="shared" ref="G5" si="0">IFERROR(C5*F5,"")</f>
        <v>0</v>
      </c>
      <c r="H5" s="25">
        <f t="shared" ref="H5:H6" si="1">IFERROR(E5-G5,"")</f>
        <v>0</v>
      </c>
      <c r="I5" s="24"/>
      <c r="J5" s="17"/>
      <c r="K5" s="17"/>
      <c r="L5" s="17"/>
      <c r="M5" s="17"/>
    </row>
    <row r="6" spans="1:13" ht="9.9499999999999993" hidden="1" customHeight="1">
      <c r="A6" s="17"/>
      <c r="B6" s="26"/>
      <c r="C6" s="25"/>
      <c r="D6" s="25"/>
      <c r="E6" s="25"/>
      <c r="F6" s="25"/>
      <c r="G6" s="25"/>
      <c r="H6" s="25">
        <f t="shared" si="1"/>
        <v>0</v>
      </c>
      <c r="I6" s="25"/>
      <c r="J6" s="17"/>
      <c r="K6" s="17"/>
      <c r="L6" s="17"/>
      <c r="M6" s="17"/>
    </row>
    <row r="7" spans="1:13" ht="39.950000000000003" customHeight="1">
      <c r="A7" s="17"/>
      <c r="B7" s="18" t="s">
        <v>50</v>
      </c>
      <c r="C7" s="25">
        <f>IFERROR(SUM(C4:C6),"")</f>
        <v>0</v>
      </c>
      <c r="D7" s="25">
        <f>IFERROR(SUM(D4:D6),"")</f>
        <v>0</v>
      </c>
      <c r="E7" s="25">
        <f>IFERROR(SUM(E4:E6),"")</f>
        <v>0</v>
      </c>
      <c r="F7" s="25">
        <f>IFERROR(SUM(F4:F6),"")</f>
        <v>0</v>
      </c>
      <c r="G7" s="25">
        <f>IFERROR(SUM(G4:G6),"")</f>
        <v>0</v>
      </c>
      <c r="H7" s="25">
        <f>IFERROR(SUM(H5:H5),"")</f>
        <v>0</v>
      </c>
      <c r="I7" s="25">
        <f>IFERROR(SUM(I4:I6),"")</f>
        <v>0</v>
      </c>
      <c r="J7" s="17"/>
      <c r="K7" s="17"/>
      <c r="L7" s="17"/>
      <c r="M7" s="17"/>
    </row>
    <row r="8" spans="1:13" ht="11.1" customHeight="1"/>
    <row r="9" spans="1:13" ht="7.5" customHeight="1"/>
    <row r="10" spans="1:13" ht="20.100000000000001" customHeight="1">
      <c r="B10" s="15" t="s">
        <v>51</v>
      </c>
      <c r="K10" s="16" t="s">
        <v>39</v>
      </c>
    </row>
    <row r="11" spans="1:13" ht="50.1" customHeight="1">
      <c r="A11" s="17"/>
      <c r="B11" s="18" t="s">
        <v>52</v>
      </c>
      <c r="C11" s="19" t="s">
        <v>53</v>
      </c>
      <c r="D11" s="19" t="s">
        <v>54</v>
      </c>
      <c r="E11" s="19" t="s">
        <v>55</v>
      </c>
      <c r="F11" s="19" t="s">
        <v>56</v>
      </c>
      <c r="G11" s="19" t="s">
        <v>57</v>
      </c>
      <c r="H11" s="19" t="s">
        <v>58</v>
      </c>
      <c r="I11" s="19" t="s">
        <v>59</v>
      </c>
      <c r="J11" s="19" t="s">
        <v>60</v>
      </c>
      <c r="K11" s="19" t="s">
        <v>47</v>
      </c>
      <c r="L11" s="17"/>
      <c r="M11" s="17"/>
    </row>
    <row r="12" spans="1:13" ht="50.1" hidden="1" customHeight="1">
      <c r="A12" s="17"/>
      <c r="B12" s="18"/>
      <c r="C12" s="22"/>
      <c r="D12" s="22"/>
      <c r="E12" s="22"/>
      <c r="F12" s="22"/>
      <c r="G12" s="22"/>
      <c r="H12" s="22"/>
      <c r="I12" s="22"/>
      <c r="J12" s="22"/>
      <c r="K12" s="22"/>
      <c r="L12" s="17"/>
      <c r="M12" s="17"/>
    </row>
    <row r="13" spans="1:13" ht="39.950000000000003" customHeight="1">
      <c r="A13" s="17"/>
      <c r="B13" s="23" t="s">
        <v>61</v>
      </c>
      <c r="C13" s="24">
        <v>174086000</v>
      </c>
      <c r="D13" s="24">
        <v>11762822234</v>
      </c>
      <c r="E13" s="24">
        <v>5555506519</v>
      </c>
      <c r="F13" s="25">
        <f t="shared" ref="F13:F16" si="2">IFERROR(D13-E13,"")</f>
        <v>6207315715</v>
      </c>
      <c r="G13" s="24">
        <v>1083076115</v>
      </c>
      <c r="H13" s="27">
        <f>IFERROR(C13/G13,"")</f>
        <v>0.16073293242183631</v>
      </c>
      <c r="I13" s="25">
        <f t="shared" ref="I13:I16" si="3">IFERROR(F13*H13,"")</f>
        <v>997720057.34009755</v>
      </c>
      <c r="J13" s="24"/>
      <c r="K13" s="24" t="s">
        <v>62</v>
      </c>
      <c r="L13" s="17"/>
      <c r="M13" s="17"/>
    </row>
    <row r="14" spans="1:13" ht="39.950000000000003" customHeight="1">
      <c r="A14" s="17"/>
      <c r="B14" s="23" t="s">
        <v>63</v>
      </c>
      <c r="C14" s="24">
        <v>1506655000</v>
      </c>
      <c r="D14" s="24">
        <v>6735584419</v>
      </c>
      <c r="E14" s="24">
        <v>7681679593</v>
      </c>
      <c r="F14" s="25">
        <f t="shared" si="2"/>
        <v>-946095174</v>
      </c>
      <c r="G14" s="24">
        <v>667261008</v>
      </c>
      <c r="H14" s="27">
        <f>IFERROR(C14/G14,"")</f>
        <v>2.2579694931012662</v>
      </c>
      <c r="I14" s="25">
        <f t="shared" si="3"/>
        <v>-2136254040.4623342</v>
      </c>
      <c r="J14" s="24"/>
      <c r="K14" s="24" t="s">
        <v>62</v>
      </c>
      <c r="L14" s="17"/>
      <c r="M14" s="17"/>
    </row>
    <row r="15" spans="1:13" ht="39.950000000000003" customHeight="1">
      <c r="A15" s="17"/>
      <c r="B15" s="23" t="s">
        <v>64</v>
      </c>
      <c r="C15" s="24">
        <v>5000000</v>
      </c>
      <c r="D15" s="24">
        <v>876706619</v>
      </c>
      <c r="E15" s="24">
        <v>801980935</v>
      </c>
      <c r="F15" s="25">
        <f t="shared" si="2"/>
        <v>74725684</v>
      </c>
      <c r="G15" s="24">
        <v>5000000</v>
      </c>
      <c r="H15" s="27">
        <f>IFERROR(C15/G15,"")</f>
        <v>1</v>
      </c>
      <c r="I15" s="25">
        <f t="shared" si="3"/>
        <v>74725684</v>
      </c>
      <c r="J15" s="24"/>
      <c r="K15" s="24">
        <v>5000000</v>
      </c>
      <c r="L15" s="17"/>
      <c r="M15" s="17"/>
    </row>
    <row r="16" spans="1:13" ht="39.950000000000003" customHeight="1">
      <c r="A16" s="17"/>
      <c r="B16" s="23" t="s">
        <v>65</v>
      </c>
      <c r="C16" s="24">
        <v>3000000</v>
      </c>
      <c r="D16" s="24"/>
      <c r="E16" s="24"/>
      <c r="F16" s="25">
        <f t="shared" si="2"/>
        <v>0</v>
      </c>
      <c r="G16" s="24"/>
      <c r="H16" s="27" t="str">
        <f>IFERROR(C16/G16,"")</f>
        <v/>
      </c>
      <c r="I16" s="25" t="str">
        <f t="shared" si="3"/>
        <v/>
      </c>
      <c r="J16" s="24">
        <v>3000000</v>
      </c>
      <c r="K16" s="24">
        <v>3000000</v>
      </c>
      <c r="L16" s="17"/>
      <c r="M16" s="17"/>
    </row>
    <row r="17" spans="1:13" ht="39.950000000000003" hidden="1" customHeight="1">
      <c r="A17" s="17"/>
      <c r="B17" s="26"/>
      <c r="C17" s="25"/>
      <c r="D17" s="25"/>
      <c r="E17" s="25"/>
      <c r="F17" s="25"/>
      <c r="G17" s="25"/>
      <c r="H17" s="27"/>
      <c r="I17" s="25"/>
      <c r="J17" s="25"/>
      <c r="K17" s="25"/>
      <c r="L17" s="17"/>
      <c r="M17" s="17"/>
    </row>
    <row r="18" spans="1:13" ht="39.950000000000003" customHeight="1">
      <c r="A18" s="17"/>
      <c r="B18" s="18" t="s">
        <v>50</v>
      </c>
      <c r="C18" s="25">
        <f>IFERROR(SUM(C12:C17),"")</f>
        <v>1688741000</v>
      </c>
      <c r="D18" s="25">
        <f>IFERROR(SUM(D12:D17),"")</f>
        <v>19375113272</v>
      </c>
      <c r="E18" s="25">
        <f>IFERROR(SUM(E12:E17),"")</f>
        <v>14039167047</v>
      </c>
      <c r="F18" s="25">
        <f>IFERROR(SUM(F13:F16),"")</f>
        <v>5335946225</v>
      </c>
      <c r="G18" s="25">
        <f>IFERROR(SUM(G12:G17),"")</f>
        <v>1755337123</v>
      </c>
      <c r="H18" s="27" t="s">
        <v>66</v>
      </c>
      <c r="I18" s="25">
        <f>IFERROR(SUM(I12:I17),"")</f>
        <v>-1063808299.1222367</v>
      </c>
      <c r="J18" s="25">
        <f>IFERROR(SUM(J12:J17),"")</f>
        <v>3000000</v>
      </c>
      <c r="K18" s="25">
        <f>IFERROR(SUM(K12:K17),"")</f>
        <v>8000000</v>
      </c>
      <c r="L18" s="17"/>
      <c r="M18" s="17"/>
    </row>
    <row r="19" spans="1:13" ht="6.75" customHeight="1"/>
    <row r="21" spans="1:13" ht="20.100000000000001" customHeight="1">
      <c r="B21" s="15" t="s">
        <v>67</v>
      </c>
      <c r="K21" s="28"/>
      <c r="L21" s="16" t="s">
        <v>39</v>
      </c>
    </row>
    <row r="22" spans="1:13" ht="50.1" customHeight="1">
      <c r="A22" s="17"/>
      <c r="B22" s="18" t="s">
        <v>52</v>
      </c>
      <c r="C22" s="19" t="s">
        <v>68</v>
      </c>
      <c r="D22" s="19" t="s">
        <v>54</v>
      </c>
      <c r="E22" s="19" t="s">
        <v>55</v>
      </c>
      <c r="F22" s="19" t="s">
        <v>56</v>
      </c>
      <c r="G22" s="19" t="s">
        <v>57</v>
      </c>
      <c r="H22" s="19" t="s">
        <v>58</v>
      </c>
      <c r="I22" s="19" t="s">
        <v>59</v>
      </c>
      <c r="J22" s="19" t="s">
        <v>69</v>
      </c>
      <c r="K22" s="19" t="s">
        <v>70</v>
      </c>
      <c r="L22" s="19" t="s">
        <v>47</v>
      </c>
      <c r="M22" s="17"/>
    </row>
    <row r="23" spans="1:13" ht="50.1" hidden="1" customHeight="1">
      <c r="A23" s="17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7"/>
    </row>
    <row r="24" spans="1:13" ht="39.950000000000003" customHeight="1">
      <c r="A24" s="17"/>
      <c r="B24" s="29" t="s">
        <v>71</v>
      </c>
      <c r="C24" s="24">
        <v>200000</v>
      </c>
      <c r="D24" s="24">
        <v>42776548246</v>
      </c>
      <c r="E24" s="24">
        <v>28454123052</v>
      </c>
      <c r="F24" s="25">
        <f t="shared" ref="F24:F33" si="4">IFERROR(D24-E24,"")</f>
        <v>14322425194</v>
      </c>
      <c r="G24" s="24">
        <v>136900000</v>
      </c>
      <c r="H24" s="27">
        <f>IFERROR(C24/G24,"")</f>
        <v>1.4609203798392988E-3</v>
      </c>
      <c r="I24" s="25">
        <f t="shared" ref="I24:I33" si="5">IFERROR(F24*H24,"")</f>
        <v>20923922.854638424</v>
      </c>
      <c r="J24" s="24">
        <v>0</v>
      </c>
      <c r="K24" s="25">
        <f>IFERROR(C24-J24,"")</f>
        <v>200000</v>
      </c>
      <c r="L24" s="24">
        <v>200000</v>
      </c>
      <c r="M24" s="17"/>
    </row>
    <row r="25" spans="1:13" ht="39.950000000000003" customHeight="1">
      <c r="A25" s="17"/>
      <c r="B25" s="29" t="s">
        <v>72</v>
      </c>
      <c r="C25" s="24">
        <v>480000</v>
      </c>
      <c r="D25" s="24">
        <v>1784303095</v>
      </c>
      <c r="E25" s="24">
        <v>95548542</v>
      </c>
      <c r="F25" s="25">
        <f t="shared" si="4"/>
        <v>1688754553</v>
      </c>
      <c r="G25" s="24">
        <v>470615365</v>
      </c>
      <c r="H25" s="27">
        <f t="shared" ref="H25:H33" si="6">IFERROR(C25/G25,"")</f>
        <v>1.019941199752371E-3</v>
      </c>
      <c r="I25" s="25">
        <f t="shared" si="5"/>
        <v>1722430.3448740991</v>
      </c>
      <c r="J25" s="24">
        <v>0</v>
      </c>
      <c r="K25" s="25">
        <f t="shared" ref="K25:K33" si="7">IFERROR(C25-J25,"")</f>
        <v>480000</v>
      </c>
      <c r="L25" s="24">
        <v>480000</v>
      </c>
      <c r="M25" s="17"/>
    </row>
    <row r="26" spans="1:13" ht="39.950000000000003" customHeight="1">
      <c r="A26" s="17"/>
      <c r="B26" s="29" t="s">
        <v>73</v>
      </c>
      <c r="C26" s="24">
        <v>300000</v>
      </c>
      <c r="D26" s="24">
        <v>4137424652</v>
      </c>
      <c r="E26" s="24">
        <v>1532559341</v>
      </c>
      <c r="F26" s="25">
        <f t="shared" si="4"/>
        <v>2604865311</v>
      </c>
      <c r="G26" s="24">
        <v>412600000</v>
      </c>
      <c r="H26" s="27">
        <f t="shared" si="6"/>
        <v>7.2709646146388749E-4</v>
      </c>
      <c r="I26" s="25">
        <f t="shared" si="5"/>
        <v>1893988.3502181289</v>
      </c>
      <c r="J26" s="24">
        <v>0</v>
      </c>
      <c r="K26" s="25">
        <f t="shared" si="7"/>
        <v>300000</v>
      </c>
      <c r="L26" s="24">
        <v>300000</v>
      </c>
      <c r="M26" s="17"/>
    </row>
    <row r="27" spans="1:13" ht="39.950000000000003" customHeight="1">
      <c r="A27" s="17"/>
      <c r="B27" s="29" t="s">
        <v>74</v>
      </c>
      <c r="C27" s="24">
        <v>100000</v>
      </c>
      <c r="D27" s="24">
        <v>389235884</v>
      </c>
      <c r="E27" s="24">
        <v>56944456</v>
      </c>
      <c r="F27" s="25">
        <f t="shared" si="4"/>
        <v>332291428</v>
      </c>
      <c r="G27" s="24">
        <v>100000000</v>
      </c>
      <c r="H27" s="27">
        <f t="shared" si="6"/>
        <v>1E-3</v>
      </c>
      <c r="I27" s="25">
        <f t="shared" si="5"/>
        <v>332291.42800000001</v>
      </c>
      <c r="J27" s="24">
        <v>0</v>
      </c>
      <c r="K27" s="25">
        <f t="shared" si="7"/>
        <v>100000</v>
      </c>
      <c r="L27" s="24">
        <v>100000</v>
      </c>
      <c r="M27" s="17"/>
    </row>
    <row r="28" spans="1:13" ht="39.950000000000003" customHeight="1">
      <c r="A28" s="17"/>
      <c r="B28" s="29" t="s">
        <v>75</v>
      </c>
      <c r="C28" s="24">
        <v>1400000</v>
      </c>
      <c r="D28" s="24">
        <v>2611347601</v>
      </c>
      <c r="E28" s="24">
        <v>9216550</v>
      </c>
      <c r="F28" s="25">
        <f t="shared" si="4"/>
        <v>2602131051</v>
      </c>
      <c r="G28" s="24">
        <v>1900000000</v>
      </c>
      <c r="H28" s="27">
        <f t="shared" si="6"/>
        <v>7.3684210526315792E-4</v>
      </c>
      <c r="I28" s="25">
        <f t="shared" si="5"/>
        <v>1917359.7217894737</v>
      </c>
      <c r="J28" s="24">
        <v>0</v>
      </c>
      <c r="K28" s="25">
        <f t="shared" si="7"/>
        <v>1400000</v>
      </c>
      <c r="L28" s="24">
        <v>1400000</v>
      </c>
      <c r="M28" s="17"/>
    </row>
    <row r="29" spans="1:13" ht="39.950000000000003" customHeight="1">
      <c r="A29" s="17"/>
      <c r="B29" s="29" t="s">
        <v>76</v>
      </c>
      <c r="C29" s="24">
        <v>1800000</v>
      </c>
      <c r="D29" s="24">
        <v>1983508028</v>
      </c>
      <c r="E29" s="24">
        <v>1249125143</v>
      </c>
      <c r="F29" s="25">
        <f t="shared" si="4"/>
        <v>734382885</v>
      </c>
      <c r="G29" s="24">
        <v>200550000</v>
      </c>
      <c r="H29" s="27">
        <f t="shared" si="6"/>
        <v>8.9753178758414359E-3</v>
      </c>
      <c r="I29" s="25">
        <f t="shared" si="5"/>
        <v>6591319.8354525054</v>
      </c>
      <c r="J29" s="24">
        <v>0</v>
      </c>
      <c r="K29" s="25">
        <f t="shared" si="7"/>
        <v>1800000</v>
      </c>
      <c r="L29" s="24">
        <v>1800000</v>
      </c>
      <c r="M29" s="17"/>
    </row>
    <row r="30" spans="1:13" ht="39.950000000000003" customHeight="1">
      <c r="A30" s="17"/>
      <c r="B30" s="29" t="s">
        <v>77</v>
      </c>
      <c r="C30" s="24">
        <v>56000</v>
      </c>
      <c r="D30" s="24">
        <v>1947078403</v>
      </c>
      <c r="E30" s="24">
        <v>4431863</v>
      </c>
      <c r="F30" s="25">
        <f t="shared" si="4"/>
        <v>1942646540</v>
      </c>
      <c r="G30" s="24">
        <v>10000000</v>
      </c>
      <c r="H30" s="27">
        <f t="shared" si="6"/>
        <v>5.5999999999999999E-3</v>
      </c>
      <c r="I30" s="25">
        <f t="shared" si="5"/>
        <v>10878820.624</v>
      </c>
      <c r="J30" s="24">
        <v>0</v>
      </c>
      <c r="K30" s="25">
        <f t="shared" si="7"/>
        <v>56000</v>
      </c>
      <c r="L30" s="24">
        <v>56000</v>
      </c>
      <c r="M30" s="17"/>
    </row>
    <row r="31" spans="1:13" ht="39.950000000000003" customHeight="1">
      <c r="A31" s="17"/>
      <c r="B31" s="29" t="s">
        <v>78</v>
      </c>
      <c r="C31" s="24">
        <v>741000</v>
      </c>
      <c r="D31" s="24">
        <v>581148000</v>
      </c>
      <c r="E31" s="24">
        <v>8162437</v>
      </c>
      <c r="F31" s="25">
        <f t="shared" si="4"/>
        <v>572985563</v>
      </c>
      <c r="G31" s="24">
        <v>464188826</v>
      </c>
      <c r="H31" s="27">
        <f t="shared" si="6"/>
        <v>1.5963331267263205E-3</v>
      </c>
      <c r="I31" s="25">
        <f t="shared" si="5"/>
        <v>914675.83535283117</v>
      </c>
      <c r="J31" s="24">
        <v>0</v>
      </c>
      <c r="K31" s="25">
        <f t="shared" si="7"/>
        <v>741000</v>
      </c>
      <c r="L31" s="24">
        <v>741000</v>
      </c>
      <c r="M31" s="17"/>
    </row>
    <row r="32" spans="1:13" ht="39.950000000000003" customHeight="1">
      <c r="A32" s="17"/>
      <c r="B32" s="29" t="s">
        <v>79</v>
      </c>
      <c r="C32" s="24">
        <v>5100000</v>
      </c>
      <c r="D32" s="24">
        <v>24755829000000</v>
      </c>
      <c r="E32" s="24">
        <v>24488401000000</v>
      </c>
      <c r="F32" s="25">
        <f t="shared" si="4"/>
        <v>267428000000</v>
      </c>
      <c r="G32" s="24">
        <v>16602000000</v>
      </c>
      <c r="H32" s="27">
        <f t="shared" si="6"/>
        <v>3.0719190458980845E-4</v>
      </c>
      <c r="I32" s="25">
        <f t="shared" si="5"/>
        <v>82151716.660643294</v>
      </c>
      <c r="J32" s="24">
        <v>0</v>
      </c>
      <c r="K32" s="25">
        <f t="shared" si="7"/>
        <v>5100000</v>
      </c>
      <c r="L32" s="24">
        <v>5100000</v>
      </c>
      <c r="M32" s="17"/>
    </row>
    <row r="33" spans="1:13" ht="39.950000000000003" hidden="1" customHeight="1">
      <c r="A33" s="17"/>
      <c r="B33" s="26"/>
      <c r="C33" s="25"/>
      <c r="D33" s="25"/>
      <c r="E33" s="25"/>
      <c r="F33" s="25">
        <f t="shared" si="4"/>
        <v>0</v>
      </c>
      <c r="G33" s="25"/>
      <c r="H33" s="27" t="str">
        <f t="shared" si="6"/>
        <v/>
      </c>
      <c r="I33" s="25" t="str">
        <f t="shared" si="5"/>
        <v/>
      </c>
      <c r="J33" s="25"/>
      <c r="K33" s="25">
        <f t="shared" si="7"/>
        <v>0</v>
      </c>
      <c r="L33" s="25"/>
      <c r="M33" s="17"/>
    </row>
    <row r="34" spans="1:13" ht="39.950000000000003" customHeight="1">
      <c r="A34" s="17"/>
      <c r="B34" s="18" t="s">
        <v>50</v>
      </c>
      <c r="C34" s="25">
        <f>IFERROR(SUM(C23:C33),"")</f>
        <v>10177000</v>
      </c>
      <c r="D34" s="25">
        <f>IFERROR(SUM(D23:D33),"")</f>
        <v>24812039593909</v>
      </c>
      <c r="E34" s="25">
        <f>IFERROR(SUM(E23:E33),"")</f>
        <v>24519811111384</v>
      </c>
      <c r="F34" s="25">
        <f>IFERROR(SUM(F24:F31),"")</f>
        <v>24800482525</v>
      </c>
      <c r="G34" s="25">
        <f>IFERROR(SUM(G23:G33),"")</f>
        <v>20296854191</v>
      </c>
      <c r="H34" s="27" t="s">
        <v>66</v>
      </c>
      <c r="I34" s="25">
        <f>IFERROR(SUM(I24:I31),"")</f>
        <v>45174808.994325459</v>
      </c>
      <c r="J34" s="25">
        <f>IFERROR(SUM(J23:J33),"")</f>
        <v>0</v>
      </c>
      <c r="K34" s="25">
        <f>IFERROR(SUM(K24:K32),"")</f>
        <v>10177000</v>
      </c>
      <c r="L34" s="25">
        <f t="shared" ref="L34" si="8">IFERROR(SUM(L23:L33),"")</f>
        <v>10177000</v>
      </c>
      <c r="M34" s="17"/>
    </row>
  </sheetData>
  <phoneticPr fontId="3"/>
  <pageMargins left="0.74803149606299213" right="0.74803149606299213" top="0.59055118110236227" bottom="0.78740157480314965" header="0.51181102362204722" footer="0.51181102362204722"/>
  <pageSetup paperSize="9" scale="44" orientation="portrait" r:id="rId1"/>
  <headerFooter differentFirst="1" alignWithMargins="0">
    <oddFooter>&amp;C&amp;P</oddFooter>
  </headerFooter>
  <rowBreaks count="1" manualBreakCount="1">
    <brk id="33" max="12" man="1"/>
  </rowBreaks>
  <colBreaks count="1" manualBreakCount="1">
    <brk id="6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BC65-7713-4E52-8E14-CA967141F5C1}">
  <sheetPr>
    <pageSetUpPr fitToPage="1"/>
  </sheetPr>
  <dimension ref="B1:H25"/>
  <sheetViews>
    <sheetView showGridLines="0" view="pageBreakPreview" zoomScaleNormal="100" zoomScaleSheetLayoutView="100" workbookViewId="0">
      <selection activeCell="B8" sqref="B8"/>
    </sheetView>
  </sheetViews>
  <sheetFormatPr defaultRowHeight="13.5"/>
  <cols>
    <col min="1" max="1" width="6.42578125" style="13" customWidth="1"/>
    <col min="2" max="2" width="23.5703125" style="13" customWidth="1"/>
    <col min="3" max="8" width="17.85546875" style="13" customWidth="1"/>
    <col min="9" max="9" width="6.42578125" style="13" customWidth="1"/>
    <col min="10" max="16384" width="9.140625" style="13"/>
  </cols>
  <sheetData>
    <row r="1" spans="2:8" ht="18.75" customHeight="1">
      <c r="B1" s="30" t="s">
        <v>80</v>
      </c>
      <c r="H1" s="31" t="s">
        <v>39</v>
      </c>
    </row>
    <row r="2" spans="2:8" s="17" customFormat="1" ht="17.45" customHeight="1">
      <c r="B2" s="192" t="s">
        <v>81</v>
      </c>
      <c r="C2" s="193" t="s">
        <v>82</v>
      </c>
      <c r="D2" s="193" t="s">
        <v>83</v>
      </c>
      <c r="E2" s="193" t="s">
        <v>84</v>
      </c>
      <c r="F2" s="193" t="s">
        <v>85</v>
      </c>
      <c r="G2" s="190" t="s">
        <v>86</v>
      </c>
      <c r="H2" s="190" t="s">
        <v>87</v>
      </c>
    </row>
    <row r="3" spans="2:8" s="20" customFormat="1" ht="17.45" customHeight="1">
      <c r="B3" s="192"/>
      <c r="C3" s="191"/>
      <c r="D3" s="191"/>
      <c r="E3" s="191"/>
      <c r="F3" s="191"/>
      <c r="G3" s="191"/>
      <c r="H3" s="191"/>
    </row>
    <row r="4" spans="2:8" s="20" customFormat="1" ht="9.9499999999999993" hidden="1" customHeight="1">
      <c r="B4" s="21"/>
      <c r="C4" s="32"/>
      <c r="D4" s="32"/>
      <c r="E4" s="32"/>
      <c r="F4" s="32"/>
      <c r="G4" s="32"/>
      <c r="H4" s="32"/>
    </row>
    <row r="5" spans="2:8" s="17" customFormat="1" ht="35.1" customHeight="1">
      <c r="B5" s="23" t="s">
        <v>88</v>
      </c>
      <c r="C5" s="24">
        <v>174781</v>
      </c>
      <c r="D5" s="24"/>
      <c r="E5" s="24"/>
      <c r="F5" s="24"/>
      <c r="G5" s="25">
        <f t="shared" ref="G5:G20" si="0">SUM(C5:F5)</f>
        <v>174781</v>
      </c>
      <c r="H5" s="24">
        <v>174781</v>
      </c>
    </row>
    <row r="6" spans="2:8" s="17" customFormat="1" ht="35.1" customHeight="1">
      <c r="B6" s="33" t="s">
        <v>89</v>
      </c>
      <c r="C6" s="34">
        <v>1785858665</v>
      </c>
      <c r="D6" s="34"/>
      <c r="E6" s="34"/>
      <c r="F6" s="34"/>
      <c r="G6" s="35">
        <f t="shared" si="0"/>
        <v>1785858665</v>
      </c>
      <c r="H6" s="34">
        <v>1785858665</v>
      </c>
    </row>
    <row r="7" spans="2:8" s="17" customFormat="1" ht="35.1" customHeight="1">
      <c r="B7" s="33" t="s">
        <v>90</v>
      </c>
      <c r="C7" s="34">
        <v>24208393</v>
      </c>
      <c r="D7" s="34"/>
      <c r="E7" s="34"/>
      <c r="F7" s="34"/>
      <c r="G7" s="35">
        <f t="shared" si="0"/>
        <v>24208393</v>
      </c>
      <c r="H7" s="34">
        <v>24208393</v>
      </c>
    </row>
    <row r="8" spans="2:8" s="17" customFormat="1" ht="35.1" customHeight="1">
      <c r="B8" s="33" t="s">
        <v>91</v>
      </c>
      <c r="C8" s="34">
        <v>274554467</v>
      </c>
      <c r="D8" s="34"/>
      <c r="E8" s="34"/>
      <c r="F8" s="34"/>
      <c r="G8" s="35">
        <f t="shared" si="0"/>
        <v>274554467</v>
      </c>
      <c r="H8" s="34">
        <v>274554467</v>
      </c>
    </row>
    <row r="9" spans="2:8" s="17" customFormat="1" ht="35.1" customHeight="1">
      <c r="B9" s="33" t="s">
        <v>92</v>
      </c>
      <c r="C9" s="34">
        <v>8950000</v>
      </c>
      <c r="D9" s="34"/>
      <c r="E9" s="34"/>
      <c r="F9" s="34"/>
      <c r="G9" s="35">
        <f t="shared" si="0"/>
        <v>8950000</v>
      </c>
      <c r="H9" s="34">
        <v>8950000</v>
      </c>
    </row>
    <row r="10" spans="2:8" s="17" customFormat="1" ht="35.1" customHeight="1">
      <c r="B10" s="33" t="s">
        <v>93</v>
      </c>
      <c r="C10" s="34">
        <v>65046965</v>
      </c>
      <c r="D10" s="34"/>
      <c r="E10" s="34"/>
      <c r="F10" s="34"/>
      <c r="G10" s="35">
        <f t="shared" si="0"/>
        <v>65046965</v>
      </c>
      <c r="H10" s="34">
        <v>65046965</v>
      </c>
    </row>
    <row r="11" spans="2:8" s="17" customFormat="1" ht="35.1" customHeight="1">
      <c r="B11" s="33" t="s">
        <v>94</v>
      </c>
      <c r="C11" s="34">
        <v>15350000</v>
      </c>
      <c r="D11" s="34"/>
      <c r="E11" s="34"/>
      <c r="F11" s="34"/>
      <c r="G11" s="35">
        <f t="shared" si="0"/>
        <v>15350000</v>
      </c>
      <c r="H11" s="34">
        <v>15350000</v>
      </c>
    </row>
    <row r="12" spans="2:8" s="17" customFormat="1" ht="35.1" customHeight="1">
      <c r="B12" s="33" t="s">
        <v>95</v>
      </c>
      <c r="C12" s="34">
        <v>5400000</v>
      </c>
      <c r="D12" s="34"/>
      <c r="E12" s="34"/>
      <c r="F12" s="34"/>
      <c r="G12" s="35">
        <f t="shared" si="0"/>
        <v>5400000</v>
      </c>
      <c r="H12" s="34">
        <v>5400000</v>
      </c>
    </row>
    <row r="13" spans="2:8" s="17" customFormat="1" ht="35.1" customHeight="1">
      <c r="B13" s="33" t="s">
        <v>96</v>
      </c>
      <c r="C13" s="34">
        <v>319530000</v>
      </c>
      <c r="D13" s="34"/>
      <c r="E13" s="34"/>
      <c r="F13" s="34"/>
      <c r="G13" s="35">
        <f t="shared" si="0"/>
        <v>319530000</v>
      </c>
      <c r="H13" s="34">
        <v>319530000</v>
      </c>
    </row>
    <row r="14" spans="2:8" s="17" customFormat="1" ht="35.1" customHeight="1">
      <c r="B14" s="33" t="s">
        <v>97</v>
      </c>
      <c r="C14" s="34">
        <v>55663486</v>
      </c>
      <c r="D14" s="34"/>
      <c r="E14" s="34"/>
      <c r="F14" s="34"/>
      <c r="G14" s="35">
        <f t="shared" si="0"/>
        <v>55663486</v>
      </c>
      <c r="H14" s="34">
        <v>55663486</v>
      </c>
    </row>
    <row r="15" spans="2:8" s="17" customFormat="1" ht="35.1" customHeight="1">
      <c r="B15" s="33" t="s">
        <v>98</v>
      </c>
      <c r="C15" s="34">
        <v>1000000</v>
      </c>
      <c r="D15" s="34"/>
      <c r="E15" s="34"/>
      <c r="F15" s="34"/>
      <c r="G15" s="35">
        <f t="shared" si="0"/>
        <v>1000000</v>
      </c>
      <c r="H15" s="34">
        <v>1000000</v>
      </c>
    </row>
    <row r="16" spans="2:8" s="17" customFormat="1" ht="35.1" customHeight="1">
      <c r="B16" s="33" t="s">
        <v>99</v>
      </c>
      <c r="C16" s="34">
        <v>39100000</v>
      </c>
      <c r="D16" s="34"/>
      <c r="E16" s="34"/>
      <c r="F16" s="34"/>
      <c r="G16" s="35">
        <f t="shared" si="0"/>
        <v>39100000</v>
      </c>
      <c r="H16" s="34">
        <v>39100000</v>
      </c>
    </row>
    <row r="17" spans="2:8" s="17" customFormat="1" ht="35.1" customHeight="1">
      <c r="B17" s="33" t="s">
        <v>100</v>
      </c>
      <c r="C17" s="34">
        <v>229227929</v>
      </c>
      <c r="D17" s="34"/>
      <c r="E17" s="34"/>
      <c r="F17" s="34"/>
      <c r="G17" s="35">
        <f t="shared" si="0"/>
        <v>229227929</v>
      </c>
      <c r="H17" s="34">
        <v>229227929</v>
      </c>
    </row>
    <row r="18" spans="2:8" s="17" customFormat="1" ht="35.1" customHeight="1">
      <c r="B18" s="33" t="s">
        <v>101</v>
      </c>
      <c r="C18" s="34">
        <v>294889353</v>
      </c>
      <c r="D18" s="34"/>
      <c r="E18" s="34"/>
      <c r="F18" s="34"/>
      <c r="G18" s="35">
        <f t="shared" si="0"/>
        <v>294889353</v>
      </c>
      <c r="H18" s="34">
        <v>294889353</v>
      </c>
    </row>
    <row r="19" spans="2:8" s="17" customFormat="1" ht="35.1" customHeight="1">
      <c r="B19" s="33" t="s">
        <v>102</v>
      </c>
      <c r="C19" s="34">
        <v>20000000</v>
      </c>
      <c r="D19" s="34"/>
      <c r="E19" s="34"/>
      <c r="F19" s="34"/>
      <c r="G19" s="35">
        <f t="shared" si="0"/>
        <v>20000000</v>
      </c>
      <c r="H19" s="34">
        <v>20000000</v>
      </c>
    </row>
    <row r="20" spans="2:8" s="17" customFormat="1" ht="35.1" customHeight="1">
      <c r="B20" s="33" t="s">
        <v>103</v>
      </c>
      <c r="C20" s="34">
        <v>10000000</v>
      </c>
      <c r="D20" s="34"/>
      <c r="E20" s="34"/>
      <c r="F20" s="34"/>
      <c r="G20" s="35">
        <f t="shared" si="0"/>
        <v>10000000</v>
      </c>
      <c r="H20" s="34">
        <v>10000000</v>
      </c>
    </row>
    <row r="21" spans="2:8" s="17" customFormat="1" ht="9.9499999999999993" hidden="1" customHeight="1">
      <c r="B21" s="36"/>
      <c r="C21" s="35"/>
      <c r="D21" s="35"/>
      <c r="E21" s="35"/>
      <c r="F21" s="35"/>
      <c r="G21" s="35"/>
      <c r="H21" s="35"/>
    </row>
    <row r="22" spans="2:8" s="17" customFormat="1" ht="35.1" customHeight="1">
      <c r="B22" s="37" t="s">
        <v>50</v>
      </c>
      <c r="C22" s="38">
        <f t="shared" ref="C22:H22" si="1">IFERROR(SUM(C4:C21),"")</f>
        <v>3148954039</v>
      </c>
      <c r="D22" s="38">
        <f t="shared" si="1"/>
        <v>0</v>
      </c>
      <c r="E22" s="38">
        <f t="shared" si="1"/>
        <v>0</v>
      </c>
      <c r="F22" s="38">
        <f t="shared" si="1"/>
        <v>0</v>
      </c>
      <c r="G22" s="38">
        <f t="shared" si="1"/>
        <v>3148954039</v>
      </c>
      <c r="H22" s="38">
        <f t="shared" si="1"/>
        <v>3148954039</v>
      </c>
    </row>
    <row r="23" spans="2:8" s="17" customFormat="1" ht="4.9000000000000004" customHeight="1">
      <c r="B23" s="39"/>
      <c r="C23" s="40"/>
      <c r="D23" s="40"/>
      <c r="E23" s="40"/>
      <c r="F23" s="40"/>
      <c r="G23" s="40"/>
      <c r="H23" s="40"/>
    </row>
    <row r="24" spans="2:8" ht="6.6" customHeight="1">
      <c r="B24" s="17"/>
      <c r="C24" s="17"/>
      <c r="D24" s="17"/>
      <c r="E24" s="17"/>
      <c r="F24" s="17"/>
      <c r="G24" s="17"/>
      <c r="H24" s="17"/>
    </row>
    <row r="25" spans="2:8" ht="1.9" customHeight="1"/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3"/>
  <pageMargins left="0.74803149606299213" right="0.74803149606299213" top="0.59055118110236227" bottom="0.78740157480314965" header="0.51181102362204722" footer="0.51181102362204722"/>
  <pageSetup paperSize="9" scale="67" orientation="portrait" r:id="rId1"/>
  <headerFooter differentFirst="1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A8A2-3C3D-4CB2-8A65-EADEACB78553}">
  <sheetPr>
    <pageSetUpPr fitToPage="1"/>
  </sheetPr>
  <dimension ref="B1:K43"/>
  <sheetViews>
    <sheetView showGridLines="0" view="pageBreakPreview" zoomScaleNormal="100" zoomScaleSheetLayoutView="100" workbookViewId="0">
      <selection sqref="A1:A1048576"/>
    </sheetView>
  </sheetViews>
  <sheetFormatPr defaultRowHeight="13.5"/>
  <cols>
    <col min="1" max="1" width="1" style="13" customWidth="1"/>
    <col min="2" max="2" width="29.5703125" style="13" customWidth="1"/>
    <col min="3" max="7" width="16.7109375" style="13" customWidth="1"/>
    <col min="8" max="8" width="1" style="13" customWidth="1"/>
    <col min="9" max="9" width="15" style="13" customWidth="1"/>
    <col min="10" max="16384" width="9.140625" style="13"/>
  </cols>
  <sheetData>
    <row r="1" spans="2:11" ht="19.5" customHeight="1">
      <c r="B1" s="41" t="s">
        <v>104</v>
      </c>
      <c r="C1" s="42"/>
      <c r="D1" s="42"/>
      <c r="E1" s="42"/>
      <c r="F1" s="42"/>
      <c r="G1" s="43" t="s">
        <v>39</v>
      </c>
      <c r="H1" s="44"/>
      <c r="I1" s="44"/>
      <c r="J1" s="44"/>
      <c r="K1" s="44"/>
    </row>
    <row r="2" spans="2:11" s="17" customFormat="1" ht="21" customHeight="1">
      <c r="B2" s="190" t="s">
        <v>105</v>
      </c>
      <c r="C2" s="198" t="s">
        <v>106</v>
      </c>
      <c r="D2" s="199"/>
      <c r="E2" s="198" t="s">
        <v>107</v>
      </c>
      <c r="F2" s="199"/>
      <c r="G2" s="190" t="s">
        <v>108</v>
      </c>
    </row>
    <row r="3" spans="2:11" s="17" customFormat="1" ht="21.95" customHeight="1">
      <c r="B3" s="197"/>
      <c r="C3" s="19" t="s">
        <v>109</v>
      </c>
      <c r="D3" s="45" t="s">
        <v>110</v>
      </c>
      <c r="E3" s="19" t="s">
        <v>109</v>
      </c>
      <c r="F3" s="45" t="s">
        <v>110</v>
      </c>
      <c r="G3" s="197"/>
    </row>
    <row r="4" spans="2:11" s="17" customFormat="1" ht="20.100000000000001" customHeight="1">
      <c r="B4" s="200" t="s">
        <v>111</v>
      </c>
      <c r="C4" s="201"/>
      <c r="D4" s="201"/>
      <c r="E4" s="201"/>
      <c r="F4" s="201"/>
      <c r="G4" s="202"/>
    </row>
    <row r="5" spans="2:11" s="17" customFormat="1" ht="9.9499999999999993" hidden="1" customHeight="1">
      <c r="B5" s="46"/>
      <c r="C5" s="47"/>
      <c r="D5" s="47"/>
      <c r="E5" s="47"/>
      <c r="F5" s="47"/>
      <c r="G5" s="48"/>
    </row>
    <row r="6" spans="2:11" s="17" customFormat="1" ht="20.100000000000001" customHeight="1">
      <c r="B6" s="49"/>
      <c r="C6" s="50"/>
      <c r="D6" s="50"/>
      <c r="E6" s="50"/>
      <c r="F6" s="50"/>
      <c r="G6" s="51"/>
    </row>
    <row r="7" spans="2:11" s="17" customFormat="1" ht="20.100000000000001" customHeight="1">
      <c r="B7" s="49"/>
      <c r="C7" s="50"/>
      <c r="D7" s="50"/>
      <c r="E7" s="50"/>
      <c r="F7" s="50"/>
      <c r="G7" s="51"/>
    </row>
    <row r="8" spans="2:11" s="17" customFormat="1" ht="20.100000000000001" customHeight="1">
      <c r="B8" s="49"/>
      <c r="C8" s="50"/>
      <c r="D8" s="50"/>
      <c r="E8" s="50"/>
      <c r="F8" s="50"/>
      <c r="G8" s="51"/>
    </row>
    <row r="9" spans="2:11" s="17" customFormat="1" ht="9.9499999999999993" hidden="1" customHeight="1">
      <c r="B9" s="46"/>
      <c r="C9" s="52"/>
      <c r="D9" s="52"/>
      <c r="E9" s="52"/>
      <c r="F9" s="52"/>
      <c r="G9" s="53"/>
    </row>
    <row r="10" spans="2:11" s="17" customFormat="1" ht="20.100000000000001" customHeight="1">
      <c r="B10" s="194" t="s">
        <v>112</v>
      </c>
      <c r="C10" s="195"/>
      <c r="D10" s="195"/>
      <c r="E10" s="195"/>
      <c r="F10" s="195"/>
      <c r="G10" s="196"/>
    </row>
    <row r="11" spans="2:11" s="17" customFormat="1" ht="9.9499999999999993" hidden="1" customHeight="1">
      <c r="B11" s="54"/>
      <c r="C11" s="55"/>
      <c r="D11" s="55"/>
      <c r="E11" s="55"/>
      <c r="F11" s="55"/>
      <c r="G11" s="56"/>
    </row>
    <row r="12" spans="2:11" s="17" customFormat="1" ht="20.100000000000001" customHeight="1">
      <c r="B12" s="57"/>
      <c r="C12" s="24"/>
      <c r="D12" s="24"/>
      <c r="E12" s="24"/>
      <c r="F12" s="24"/>
      <c r="G12" s="24"/>
    </row>
    <row r="13" spans="2:11" s="17" customFormat="1" ht="20.100000000000001" customHeight="1">
      <c r="B13" s="57"/>
      <c r="C13" s="24"/>
      <c r="D13" s="24"/>
      <c r="E13" s="24"/>
      <c r="F13" s="24"/>
      <c r="G13" s="24"/>
    </row>
    <row r="14" spans="2:11" s="17" customFormat="1" ht="20.100000000000001" customHeight="1">
      <c r="B14" s="57"/>
      <c r="C14" s="24"/>
      <c r="D14" s="24"/>
      <c r="E14" s="24"/>
      <c r="F14" s="24"/>
      <c r="G14" s="24"/>
    </row>
    <row r="15" spans="2:11" s="17" customFormat="1" ht="9.9499999999999993" hidden="1" customHeight="1">
      <c r="B15" s="58"/>
      <c r="C15" s="59"/>
      <c r="D15" s="59"/>
      <c r="E15" s="59"/>
      <c r="F15" s="59"/>
      <c r="G15" s="60"/>
    </row>
    <row r="16" spans="2:11" s="17" customFormat="1" ht="20.100000000000001" customHeight="1">
      <c r="B16" s="194" t="s">
        <v>113</v>
      </c>
      <c r="C16" s="195"/>
      <c r="D16" s="195"/>
      <c r="E16" s="195"/>
      <c r="F16" s="195"/>
      <c r="G16" s="196"/>
    </row>
    <row r="17" spans="2:7" s="17" customFormat="1" ht="9.9499999999999993" hidden="1" customHeight="1">
      <c r="B17" s="54"/>
      <c r="C17" s="55"/>
      <c r="D17" s="55"/>
      <c r="E17" s="55"/>
      <c r="F17" s="55"/>
      <c r="G17" s="56"/>
    </row>
    <row r="18" spans="2:7" s="17" customFormat="1" ht="20.100000000000001" customHeight="1">
      <c r="B18" s="57"/>
      <c r="C18" s="24"/>
      <c r="D18" s="24"/>
      <c r="E18" s="24"/>
      <c r="F18" s="24"/>
      <c r="G18" s="24"/>
    </row>
    <row r="19" spans="2:7" s="17" customFormat="1" ht="20.100000000000001" customHeight="1">
      <c r="B19" s="57"/>
      <c r="C19" s="24"/>
      <c r="D19" s="24"/>
      <c r="E19" s="24"/>
      <c r="F19" s="24"/>
      <c r="G19" s="24"/>
    </row>
    <row r="20" spans="2:7" s="17" customFormat="1" ht="20.100000000000001" customHeight="1">
      <c r="B20" s="57"/>
      <c r="C20" s="24"/>
      <c r="D20" s="24"/>
      <c r="E20" s="24"/>
      <c r="F20" s="24"/>
      <c r="G20" s="24"/>
    </row>
    <row r="21" spans="2:7" s="17" customFormat="1" ht="9.9499999999999993" hidden="1" customHeight="1">
      <c r="B21" s="58"/>
      <c r="C21" s="59"/>
      <c r="D21" s="59"/>
      <c r="E21" s="59"/>
      <c r="F21" s="59"/>
      <c r="G21" s="60"/>
    </row>
    <row r="22" spans="2:7" s="17" customFormat="1" ht="20.100000000000001" customHeight="1">
      <c r="B22" s="194" t="s">
        <v>114</v>
      </c>
      <c r="C22" s="195"/>
      <c r="D22" s="195"/>
      <c r="E22" s="195"/>
      <c r="F22" s="195"/>
      <c r="G22" s="196"/>
    </row>
    <row r="23" spans="2:7" s="17" customFormat="1" ht="9.9499999999999993" hidden="1" customHeight="1">
      <c r="B23" s="54"/>
      <c r="C23" s="55"/>
      <c r="D23" s="55"/>
      <c r="E23" s="55"/>
      <c r="F23" s="55"/>
      <c r="G23" s="56"/>
    </row>
    <row r="24" spans="2:7" s="17" customFormat="1" ht="20.100000000000001" customHeight="1">
      <c r="B24" s="57"/>
      <c r="C24" s="24"/>
      <c r="D24" s="24"/>
      <c r="E24" s="24"/>
      <c r="F24" s="24"/>
      <c r="G24" s="24"/>
    </row>
    <row r="25" spans="2:7" s="17" customFormat="1" ht="20.100000000000001" customHeight="1">
      <c r="B25" s="57"/>
      <c r="C25" s="24"/>
      <c r="D25" s="24"/>
      <c r="E25" s="24"/>
      <c r="F25" s="24"/>
      <c r="G25" s="24"/>
    </row>
    <row r="26" spans="2:7" s="17" customFormat="1" ht="20.100000000000001" customHeight="1">
      <c r="B26" s="57"/>
      <c r="C26" s="24"/>
      <c r="D26" s="24"/>
      <c r="E26" s="24"/>
      <c r="F26" s="24"/>
      <c r="G26" s="24"/>
    </row>
    <row r="27" spans="2:7" s="17" customFormat="1" ht="9.9499999999999993" hidden="1" customHeight="1">
      <c r="B27" s="58"/>
      <c r="C27" s="59"/>
      <c r="D27" s="59"/>
      <c r="E27" s="59"/>
      <c r="F27" s="59"/>
      <c r="G27" s="60"/>
    </row>
    <row r="28" spans="2:7" s="17" customFormat="1" ht="20.100000000000001" customHeight="1">
      <c r="B28" s="194" t="s">
        <v>115</v>
      </c>
      <c r="C28" s="195"/>
      <c r="D28" s="195"/>
      <c r="E28" s="195"/>
      <c r="F28" s="195"/>
      <c r="G28" s="196"/>
    </row>
    <row r="29" spans="2:7" s="17" customFormat="1" ht="9.9499999999999993" hidden="1" customHeight="1">
      <c r="B29" s="54"/>
      <c r="C29" s="55"/>
      <c r="D29" s="55"/>
      <c r="E29" s="55"/>
      <c r="F29" s="55"/>
      <c r="G29" s="56"/>
    </row>
    <row r="30" spans="2:7" s="17" customFormat="1" ht="20.100000000000001" customHeight="1">
      <c r="B30" s="57" t="s">
        <v>65</v>
      </c>
      <c r="C30" s="24">
        <v>50000000</v>
      </c>
      <c r="D30" s="24"/>
      <c r="E30" s="24"/>
      <c r="F30" s="24"/>
      <c r="G30" s="24">
        <v>50000000</v>
      </c>
    </row>
    <row r="31" spans="2:7" s="17" customFormat="1" ht="20.100000000000001" customHeight="1">
      <c r="B31" s="57"/>
      <c r="C31" s="24"/>
      <c r="D31" s="24"/>
      <c r="E31" s="24"/>
      <c r="F31" s="24"/>
      <c r="G31" s="24"/>
    </row>
    <row r="32" spans="2:7" s="17" customFormat="1" ht="20.100000000000001" customHeight="1">
      <c r="B32" s="57"/>
      <c r="C32" s="24"/>
      <c r="D32" s="24"/>
      <c r="E32" s="24"/>
      <c r="F32" s="24"/>
      <c r="G32" s="24"/>
    </row>
    <row r="33" spans="2:11" s="17" customFormat="1" ht="9.9499999999999993" hidden="1" customHeight="1">
      <c r="B33" s="58"/>
      <c r="C33" s="59"/>
      <c r="D33" s="59"/>
      <c r="E33" s="59"/>
      <c r="F33" s="59"/>
      <c r="G33" s="60"/>
    </row>
    <row r="34" spans="2:11" s="17" customFormat="1" ht="20.100000000000001" customHeight="1">
      <c r="B34" s="194" t="s">
        <v>116</v>
      </c>
      <c r="C34" s="195"/>
      <c r="D34" s="195"/>
      <c r="E34" s="195"/>
      <c r="F34" s="195"/>
      <c r="G34" s="196"/>
    </row>
    <row r="35" spans="2:11" s="17" customFormat="1" ht="9.9499999999999993" hidden="1" customHeight="1">
      <c r="B35" s="54"/>
      <c r="C35" s="55"/>
      <c r="D35" s="55"/>
      <c r="E35" s="55"/>
      <c r="F35" s="55"/>
      <c r="G35" s="56"/>
    </row>
    <row r="36" spans="2:11" s="17" customFormat="1" ht="20.100000000000001" customHeight="1">
      <c r="B36" s="57" t="s">
        <v>117</v>
      </c>
      <c r="C36" s="24">
        <v>27877000</v>
      </c>
      <c r="D36" s="24"/>
      <c r="E36" s="24"/>
      <c r="F36" s="24"/>
      <c r="G36" s="24">
        <v>27877000</v>
      </c>
    </row>
    <row r="37" spans="2:11" s="17" customFormat="1" ht="20.100000000000001" customHeight="1">
      <c r="B37" s="57"/>
      <c r="C37" s="24"/>
      <c r="D37" s="24"/>
      <c r="E37" s="24"/>
      <c r="F37" s="24"/>
      <c r="G37" s="24"/>
    </row>
    <row r="38" spans="2:11" s="17" customFormat="1" ht="20.100000000000001" customHeight="1">
      <c r="B38" s="57"/>
      <c r="C38" s="24"/>
      <c r="D38" s="24"/>
      <c r="E38" s="24"/>
      <c r="F38" s="24"/>
      <c r="G38" s="24"/>
    </row>
    <row r="39" spans="2:11" s="17" customFormat="1" ht="9.9499999999999993" hidden="1" customHeight="1">
      <c r="B39" s="58"/>
      <c r="C39" s="59"/>
      <c r="D39" s="59"/>
      <c r="E39" s="59"/>
      <c r="F39" s="59"/>
      <c r="G39" s="60"/>
    </row>
    <row r="40" spans="2:11" s="17" customFormat="1" ht="20.100000000000001" customHeight="1">
      <c r="B40" s="18" t="s">
        <v>50</v>
      </c>
      <c r="C40" s="25">
        <f>IFERROR(SUM(C5:C39),"")</f>
        <v>77877000</v>
      </c>
      <c r="D40" s="25">
        <f>IFERROR(SUM(D5:D39),"")</f>
        <v>0</v>
      </c>
      <c r="E40" s="25">
        <f>IFERROR(SUM(E5:E39),"")</f>
        <v>0</v>
      </c>
      <c r="F40" s="25">
        <f>IFERROR(SUM(F5:F39),"")</f>
        <v>0</v>
      </c>
      <c r="G40" s="25">
        <f>IFERROR(SUM(G5:G39),"")</f>
        <v>77877000</v>
      </c>
    </row>
    <row r="41" spans="2:11" ht="3.75" customHeight="1">
      <c r="B41" s="61"/>
      <c r="C41" s="62"/>
      <c r="D41" s="62"/>
      <c r="E41" s="62"/>
      <c r="F41" s="62"/>
      <c r="G41" s="62"/>
      <c r="H41" s="63"/>
      <c r="I41" s="63"/>
      <c r="J41" s="63"/>
      <c r="K41" s="64"/>
    </row>
    <row r="42" spans="2:11" ht="18.75">
      <c r="C42" s="63"/>
      <c r="D42" s="63"/>
      <c r="E42" s="63"/>
      <c r="F42" s="63"/>
      <c r="G42" s="63"/>
      <c r="H42" s="63"/>
      <c r="I42" s="63"/>
    </row>
    <row r="43" spans="2:11">
      <c r="C43" s="17"/>
      <c r="D43" s="17"/>
      <c r="E43" s="17"/>
      <c r="F43" s="17"/>
      <c r="G43" s="17"/>
      <c r="H43" s="17"/>
      <c r="I43" s="17"/>
    </row>
  </sheetData>
  <mergeCells count="10">
    <mergeCell ref="B16:G16"/>
    <mergeCell ref="B22:G22"/>
    <mergeCell ref="B28:G28"/>
    <mergeCell ref="B34:G34"/>
    <mergeCell ref="B2:B3"/>
    <mergeCell ref="C2:D2"/>
    <mergeCell ref="E2:F2"/>
    <mergeCell ref="G2:G3"/>
    <mergeCell ref="B4:G4"/>
    <mergeCell ref="B10:G10"/>
  </mergeCells>
  <phoneticPr fontId="3"/>
  <pageMargins left="0.74803149606299213" right="0.74803149606299213" top="0.59055118110236227" bottom="0.78740157480314965" header="0.51181102362204722" footer="0.51181102362204722"/>
  <pageSetup paperSize="9" scale="83" orientation="portrait" r:id="rId1"/>
  <headerFooter differentFirst="1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D6F0-6B79-4988-9BCE-D3D8AC0ACF10}">
  <sheetPr>
    <pageSetUpPr fitToPage="1"/>
  </sheetPr>
  <dimension ref="B1:D41"/>
  <sheetViews>
    <sheetView showGridLines="0" view="pageBreakPreview" zoomScaleNormal="80" zoomScaleSheetLayoutView="100" workbookViewId="0">
      <selection sqref="A1:A1048576"/>
    </sheetView>
  </sheetViews>
  <sheetFormatPr defaultRowHeight="13.5"/>
  <cols>
    <col min="1" max="1" width="1.140625" style="13" customWidth="1"/>
    <col min="2" max="2" width="34.140625" style="13" customWidth="1"/>
    <col min="3" max="4" width="21.28515625" style="13" customWidth="1"/>
    <col min="5" max="5" width="20.42578125" style="13" bestFit="1" customWidth="1"/>
    <col min="6" max="16384" width="9.140625" style="13"/>
  </cols>
  <sheetData>
    <row r="1" spans="2:4" ht="19.5" customHeight="1">
      <c r="B1" s="13" t="s">
        <v>118</v>
      </c>
      <c r="C1" s="44"/>
      <c r="D1" s="16" t="s">
        <v>39</v>
      </c>
    </row>
    <row r="2" spans="2:4" s="17" customFormat="1" ht="30" customHeight="1">
      <c r="B2" s="19" t="s">
        <v>105</v>
      </c>
      <c r="C2" s="19" t="s">
        <v>109</v>
      </c>
      <c r="D2" s="19" t="s">
        <v>119</v>
      </c>
    </row>
    <row r="3" spans="2:4" s="17" customFormat="1" ht="21" customHeight="1">
      <c r="B3" s="194" t="s">
        <v>120</v>
      </c>
      <c r="C3" s="195"/>
      <c r="D3" s="196"/>
    </row>
    <row r="4" spans="2:4" s="17" customFormat="1" ht="21" hidden="1" customHeight="1">
      <c r="B4" s="65"/>
      <c r="C4" s="66"/>
      <c r="D4" s="67"/>
    </row>
    <row r="5" spans="2:4" s="17" customFormat="1" ht="21" customHeight="1">
      <c r="B5" s="203" t="s">
        <v>115</v>
      </c>
      <c r="C5" s="204"/>
      <c r="D5" s="205"/>
    </row>
    <row r="6" spans="2:4" s="17" customFormat="1" ht="21" hidden="1" customHeight="1">
      <c r="B6" s="68"/>
      <c r="C6" s="69"/>
      <c r="D6" s="70"/>
    </row>
    <row r="7" spans="2:4" s="17" customFormat="1" ht="21" customHeight="1">
      <c r="B7" s="23" t="s">
        <v>122</v>
      </c>
      <c r="C7" s="24">
        <v>1000000</v>
      </c>
      <c r="D7" s="24">
        <v>1000000</v>
      </c>
    </row>
    <row r="8" spans="2:4" s="17" customFormat="1" ht="21" customHeight="1">
      <c r="B8" s="23"/>
      <c r="C8" s="24"/>
      <c r="D8" s="24"/>
    </row>
    <row r="9" spans="2:4" s="17" customFormat="1" ht="21" hidden="1" customHeight="1">
      <c r="B9" s="58"/>
      <c r="C9" s="71"/>
      <c r="D9" s="72"/>
    </row>
    <row r="10" spans="2:4" s="17" customFormat="1" ht="21" customHeight="1">
      <c r="B10" s="194" t="s">
        <v>116</v>
      </c>
      <c r="C10" s="195"/>
      <c r="D10" s="196"/>
    </row>
    <row r="11" spans="2:4" s="17" customFormat="1" ht="21" hidden="1" customHeight="1">
      <c r="B11" s="68"/>
      <c r="C11" s="69"/>
      <c r="D11" s="70"/>
    </row>
    <row r="12" spans="2:4" s="17" customFormat="1" ht="21" customHeight="1">
      <c r="B12" s="33"/>
      <c r="C12" s="34"/>
      <c r="D12" s="34"/>
    </row>
    <row r="13" spans="2:4" s="17" customFormat="1" ht="21" customHeight="1">
      <c r="B13" s="33"/>
      <c r="C13" s="34"/>
      <c r="D13" s="34"/>
    </row>
    <row r="14" spans="2:4" s="17" customFormat="1" ht="21" customHeight="1">
      <c r="B14" s="33"/>
      <c r="C14" s="34"/>
      <c r="D14" s="34"/>
    </row>
    <row r="15" spans="2:4" s="17" customFormat="1" ht="21" hidden="1" customHeight="1">
      <c r="B15" s="58"/>
      <c r="C15" s="59"/>
      <c r="D15" s="60"/>
    </row>
    <row r="16" spans="2:4" s="17" customFormat="1" ht="27" customHeight="1" thickBot="1">
      <c r="B16" s="73" t="s">
        <v>123</v>
      </c>
      <c r="C16" s="74">
        <f>IFERROR(SUM(C6:C15),"")</f>
        <v>1000000</v>
      </c>
      <c r="D16" s="74">
        <f>IFERROR(SUM(D6:D15),"")</f>
        <v>1000000</v>
      </c>
    </row>
    <row r="17" spans="2:4" s="17" customFormat="1" ht="21" customHeight="1" thickTop="1">
      <c r="B17" s="206" t="s">
        <v>124</v>
      </c>
      <c r="C17" s="207"/>
      <c r="D17" s="208"/>
    </row>
    <row r="18" spans="2:4" s="17" customFormat="1" ht="21" hidden="1" customHeight="1">
      <c r="B18" s="65"/>
      <c r="C18" s="66"/>
      <c r="D18" s="67"/>
    </row>
    <row r="19" spans="2:4" s="17" customFormat="1" ht="21" customHeight="1">
      <c r="B19" s="194" t="s">
        <v>125</v>
      </c>
      <c r="C19" s="195"/>
      <c r="D19" s="196"/>
    </row>
    <row r="20" spans="2:4" s="17" customFormat="1" ht="21" hidden="1" customHeight="1">
      <c r="B20" s="68"/>
      <c r="C20" s="69"/>
      <c r="D20" s="70"/>
    </row>
    <row r="21" spans="2:4" s="17" customFormat="1" ht="21" customHeight="1">
      <c r="B21" s="23"/>
      <c r="C21" s="24"/>
      <c r="D21" s="24"/>
    </row>
    <row r="22" spans="2:4" s="17" customFormat="1" ht="21" customHeight="1">
      <c r="B22" s="23" t="s">
        <v>126</v>
      </c>
      <c r="C22" s="24">
        <v>55278400</v>
      </c>
      <c r="D22" s="24">
        <v>4698664</v>
      </c>
    </row>
    <row r="23" spans="2:4" s="17" customFormat="1" ht="21" customHeight="1">
      <c r="B23" s="23" t="s">
        <v>127</v>
      </c>
      <c r="C23" s="24">
        <v>61831224</v>
      </c>
      <c r="D23" s="24">
        <v>2225924</v>
      </c>
    </row>
    <row r="24" spans="2:4" s="17" customFormat="1" ht="21" customHeight="1">
      <c r="B24" s="23" t="s">
        <v>128</v>
      </c>
      <c r="C24" s="24">
        <v>939840</v>
      </c>
      <c r="D24" s="24">
        <v>118420</v>
      </c>
    </row>
    <row r="25" spans="2:4" s="17" customFormat="1" ht="21" customHeight="1">
      <c r="B25" s="23" t="s">
        <v>129</v>
      </c>
      <c r="C25" s="24">
        <v>12394364</v>
      </c>
      <c r="D25" s="24">
        <v>508169</v>
      </c>
    </row>
    <row r="26" spans="2:4" s="17" customFormat="1" ht="21" hidden="1" customHeight="1">
      <c r="B26" s="58"/>
      <c r="C26" s="71"/>
      <c r="D26" s="72"/>
    </row>
    <row r="27" spans="2:4" s="17" customFormat="1" ht="21" customHeight="1">
      <c r="B27" s="194" t="s">
        <v>130</v>
      </c>
      <c r="C27" s="195"/>
      <c r="D27" s="196"/>
    </row>
    <row r="28" spans="2:4" s="17" customFormat="1" ht="21" hidden="1" customHeight="1">
      <c r="B28" s="68"/>
      <c r="C28" s="69"/>
      <c r="D28" s="70"/>
    </row>
    <row r="29" spans="2:4" s="17" customFormat="1" ht="21" customHeight="1">
      <c r="B29" s="23" t="s">
        <v>131</v>
      </c>
      <c r="C29" s="24">
        <v>14144430</v>
      </c>
      <c r="D29" s="24">
        <v>99011</v>
      </c>
    </row>
    <row r="30" spans="2:4" s="17" customFormat="1" ht="21" customHeight="1">
      <c r="B30" s="23" t="s">
        <v>132</v>
      </c>
      <c r="C30" s="24">
        <v>2322400</v>
      </c>
      <c r="D30" s="24">
        <v>0</v>
      </c>
    </row>
    <row r="31" spans="2:4" s="17" customFormat="1" ht="21" customHeight="1">
      <c r="B31" s="23" t="s">
        <v>133</v>
      </c>
      <c r="C31" s="24">
        <v>35550</v>
      </c>
      <c r="D31" s="24">
        <v>0</v>
      </c>
    </row>
    <row r="32" spans="2:4" s="17" customFormat="1" ht="21" customHeight="1">
      <c r="B32" s="23" t="s">
        <v>134</v>
      </c>
      <c r="C32" s="24">
        <v>6308951</v>
      </c>
      <c r="D32" s="24">
        <v>138797</v>
      </c>
    </row>
    <row r="33" spans="2:4" s="17" customFormat="1" ht="21" customHeight="1">
      <c r="B33" s="23" t="s">
        <v>135</v>
      </c>
      <c r="C33" s="24">
        <v>29550</v>
      </c>
      <c r="D33" s="24">
        <v>0</v>
      </c>
    </row>
    <row r="34" spans="2:4" s="17" customFormat="1" ht="21" customHeight="1">
      <c r="B34" s="75" t="s">
        <v>136</v>
      </c>
      <c r="C34" s="76">
        <v>57953695</v>
      </c>
      <c r="D34" s="76">
        <v>0</v>
      </c>
    </row>
    <row r="35" spans="2:4" s="17" customFormat="1" ht="21" customHeight="1">
      <c r="B35" s="75" t="s">
        <v>137</v>
      </c>
      <c r="C35" s="76">
        <v>22812000</v>
      </c>
      <c r="D35" s="76">
        <v>22812000</v>
      </c>
    </row>
    <row r="36" spans="2:4" s="17" customFormat="1" ht="21" hidden="1" customHeight="1">
      <c r="B36" s="58"/>
      <c r="C36" s="59"/>
      <c r="D36" s="60"/>
    </row>
    <row r="37" spans="2:4" s="17" customFormat="1" ht="27" customHeight="1" thickBot="1">
      <c r="B37" s="73" t="s">
        <v>123</v>
      </c>
      <c r="C37" s="74">
        <f>IFERROR(SUM(C18:C36),"")</f>
        <v>234050404</v>
      </c>
      <c r="D37" s="74">
        <f>IFERROR(SUM(D18:D36),"")</f>
        <v>30600985</v>
      </c>
    </row>
    <row r="38" spans="2:4" s="17" customFormat="1" ht="27" customHeight="1" thickTop="1">
      <c r="B38" s="77" t="s">
        <v>50</v>
      </c>
      <c r="C38" s="78">
        <f>IFERROR(SUM(C16,C37),"")</f>
        <v>235050404</v>
      </c>
      <c r="D38" s="78">
        <f>IFERROR(SUM(D16,D37),"")</f>
        <v>31600985</v>
      </c>
    </row>
    <row r="39" spans="2:4" ht="6.75" customHeight="1">
      <c r="B39" s="61"/>
      <c r="C39" s="62"/>
      <c r="D39" s="62"/>
    </row>
    <row r="40" spans="2:4" ht="18.75" customHeight="1">
      <c r="C40" s="63"/>
      <c r="D40" s="63"/>
    </row>
    <row r="41" spans="2:4">
      <c r="C41" s="17"/>
      <c r="D41" s="17"/>
    </row>
  </sheetData>
  <mergeCells count="6">
    <mergeCell ref="B27:D27"/>
    <mergeCell ref="B3:D3"/>
    <mergeCell ref="B5:D5"/>
    <mergeCell ref="B10:D10"/>
    <mergeCell ref="B17:D17"/>
    <mergeCell ref="B19:D19"/>
  </mergeCells>
  <phoneticPr fontId="3"/>
  <pageMargins left="0.74803149606299213" right="0.74803149606299213" top="0.59055118110236227" bottom="0.78740157480314965" header="0.51181102362204722" footer="0.51181102362204722"/>
  <pageSetup paperSize="9" orientation="portrait" r:id="rId1"/>
  <headerFooter differentFirst="1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BD5E-FD1D-461E-A1D4-45666CD037F5}">
  <sheetPr>
    <pageSetUpPr fitToPage="1"/>
  </sheetPr>
  <dimension ref="B1:D43"/>
  <sheetViews>
    <sheetView showGridLines="0" view="pageBreakPreview" zoomScaleNormal="80" zoomScaleSheetLayoutView="100" workbookViewId="0">
      <selection sqref="A1:A1048576"/>
    </sheetView>
  </sheetViews>
  <sheetFormatPr defaultRowHeight="13.5"/>
  <cols>
    <col min="1" max="1" width="1.140625" style="13" customWidth="1"/>
    <col min="2" max="2" width="34.140625" style="13" customWidth="1"/>
    <col min="3" max="4" width="21.28515625" style="13" customWidth="1"/>
    <col min="5" max="5" width="20.42578125" style="13" bestFit="1" customWidth="1"/>
    <col min="6" max="16384" width="9.140625" style="13"/>
  </cols>
  <sheetData>
    <row r="1" spans="2:4" ht="19.5" customHeight="1">
      <c r="B1" s="63" t="s">
        <v>138</v>
      </c>
      <c r="C1" s="44"/>
      <c r="D1" s="16" t="s">
        <v>39</v>
      </c>
    </row>
    <row r="2" spans="2:4" s="17" customFormat="1" ht="30" customHeight="1">
      <c r="B2" s="19" t="s">
        <v>105</v>
      </c>
      <c r="C2" s="19" t="s">
        <v>109</v>
      </c>
      <c r="D2" s="19" t="s">
        <v>119</v>
      </c>
    </row>
    <row r="3" spans="2:4" s="17" customFormat="1" ht="21" customHeight="1">
      <c r="B3" s="194" t="s">
        <v>120</v>
      </c>
      <c r="C3" s="195"/>
      <c r="D3" s="196"/>
    </row>
    <row r="4" spans="2:4" s="17" customFormat="1" ht="21" hidden="1" customHeight="1">
      <c r="B4" s="65"/>
      <c r="C4" s="66"/>
      <c r="D4" s="67"/>
    </row>
    <row r="5" spans="2:4" s="17" customFormat="1" ht="21" customHeight="1">
      <c r="B5" s="203" t="s">
        <v>115</v>
      </c>
      <c r="C5" s="204"/>
      <c r="D5" s="205"/>
    </row>
    <row r="6" spans="2:4" s="17" customFormat="1" ht="21" hidden="1" customHeight="1">
      <c r="B6" s="68"/>
      <c r="C6" s="69"/>
      <c r="D6" s="70"/>
    </row>
    <row r="7" spans="2:4" s="17" customFormat="1" ht="21" customHeight="1">
      <c r="B7" s="23"/>
      <c r="C7" s="24"/>
      <c r="D7" s="24"/>
    </row>
    <row r="8" spans="2:4" s="17" customFormat="1" ht="21" customHeight="1">
      <c r="B8" s="23"/>
      <c r="C8" s="24"/>
      <c r="D8" s="24"/>
    </row>
    <row r="9" spans="2:4" s="17" customFormat="1" ht="21" customHeight="1">
      <c r="B9" s="23"/>
      <c r="C9" s="24"/>
      <c r="D9" s="24"/>
    </row>
    <row r="10" spans="2:4" s="17" customFormat="1" ht="21" hidden="1" customHeight="1">
      <c r="B10" s="58"/>
      <c r="C10" s="71"/>
      <c r="D10" s="72"/>
    </row>
    <row r="11" spans="2:4" s="17" customFormat="1" ht="21" customHeight="1">
      <c r="B11" s="194" t="s">
        <v>116</v>
      </c>
      <c r="C11" s="195"/>
      <c r="D11" s="196"/>
    </row>
    <row r="12" spans="2:4" s="17" customFormat="1" ht="21" hidden="1" customHeight="1">
      <c r="B12" s="68"/>
      <c r="C12" s="69"/>
      <c r="D12" s="70"/>
    </row>
    <row r="13" spans="2:4" s="17" customFormat="1" ht="21" customHeight="1">
      <c r="B13" s="23"/>
      <c r="C13" s="24"/>
      <c r="D13" s="24"/>
    </row>
    <row r="14" spans="2:4" s="17" customFormat="1" ht="21" customHeight="1">
      <c r="B14" s="23"/>
      <c r="C14" s="24"/>
      <c r="D14" s="24"/>
    </row>
    <row r="15" spans="2:4" s="17" customFormat="1" ht="21" customHeight="1">
      <c r="B15" s="23"/>
      <c r="C15" s="24"/>
      <c r="D15" s="24"/>
    </row>
    <row r="16" spans="2:4" s="17" customFormat="1" ht="21" hidden="1" customHeight="1">
      <c r="B16" s="79"/>
      <c r="C16" s="59"/>
      <c r="D16" s="60"/>
    </row>
    <row r="17" spans="2:4" s="17" customFormat="1" ht="27" customHeight="1" thickBot="1">
      <c r="B17" s="73" t="s">
        <v>123</v>
      </c>
      <c r="C17" s="74">
        <f>IFERROR(SUM(C6:C16),"")</f>
        <v>0</v>
      </c>
      <c r="D17" s="74">
        <f>IFERROR(SUM(D6:D16),"")</f>
        <v>0</v>
      </c>
    </row>
    <row r="18" spans="2:4" s="17" customFormat="1" ht="21" customHeight="1" thickTop="1">
      <c r="B18" s="206" t="s">
        <v>124</v>
      </c>
      <c r="C18" s="207"/>
      <c r="D18" s="208"/>
    </row>
    <row r="19" spans="2:4" s="17" customFormat="1" ht="21" hidden="1" customHeight="1">
      <c r="B19" s="68"/>
      <c r="C19" s="69"/>
      <c r="D19" s="70"/>
    </row>
    <row r="20" spans="2:4" s="17" customFormat="1" ht="21" customHeight="1">
      <c r="B20" s="203" t="s">
        <v>125</v>
      </c>
      <c r="C20" s="204"/>
      <c r="D20" s="205"/>
    </row>
    <row r="21" spans="2:4" s="17" customFormat="1" ht="21" hidden="1" customHeight="1">
      <c r="B21" s="68"/>
      <c r="C21" s="69"/>
      <c r="D21" s="70"/>
    </row>
    <row r="22" spans="2:4" s="17" customFormat="1" ht="21" customHeight="1">
      <c r="B22" s="23" t="s">
        <v>126</v>
      </c>
      <c r="C22" s="24">
        <v>34491818</v>
      </c>
      <c r="D22" s="24">
        <v>2955767</v>
      </c>
    </row>
    <row r="23" spans="2:4" s="17" customFormat="1" ht="21" customHeight="1">
      <c r="B23" s="23" t="s">
        <v>127</v>
      </c>
      <c r="C23" s="24">
        <v>31774042</v>
      </c>
      <c r="D23" s="24">
        <v>1143866</v>
      </c>
    </row>
    <row r="24" spans="2:4" s="17" customFormat="1" ht="21" customHeight="1">
      <c r="B24" s="23" t="s">
        <v>128</v>
      </c>
      <c r="C24" s="24">
        <v>1348280</v>
      </c>
      <c r="D24" s="24">
        <v>169883</v>
      </c>
    </row>
    <row r="25" spans="2:4" s="17" customFormat="1" ht="21" customHeight="1">
      <c r="B25" s="23" t="s">
        <v>129</v>
      </c>
      <c r="C25" s="24">
        <v>6327212</v>
      </c>
      <c r="D25" s="24">
        <v>259416</v>
      </c>
    </row>
    <row r="26" spans="2:4" s="17" customFormat="1" ht="21" hidden="1" customHeight="1">
      <c r="B26" s="58"/>
      <c r="C26" s="71"/>
      <c r="D26" s="72"/>
    </row>
    <row r="27" spans="2:4" s="17" customFormat="1" ht="21" customHeight="1">
      <c r="B27" s="194" t="s">
        <v>130</v>
      </c>
      <c r="C27" s="195"/>
      <c r="D27" s="196"/>
    </row>
    <row r="28" spans="2:4" s="17" customFormat="1" ht="21" hidden="1" customHeight="1">
      <c r="B28" s="68"/>
      <c r="C28" s="69"/>
      <c r="D28" s="70"/>
    </row>
    <row r="29" spans="2:4" s="17" customFormat="1" ht="21" customHeight="1">
      <c r="B29" s="23" t="s">
        <v>131</v>
      </c>
      <c r="C29" s="24">
        <v>3721460</v>
      </c>
      <c r="D29" s="24">
        <v>26050</v>
      </c>
    </row>
    <row r="30" spans="2:4" s="17" customFormat="1" ht="21" customHeight="1">
      <c r="B30" s="23" t="s">
        <v>132</v>
      </c>
      <c r="C30" s="24">
        <v>1171100</v>
      </c>
      <c r="D30" s="24">
        <v>0</v>
      </c>
    </row>
    <row r="31" spans="2:4" s="17" customFormat="1" ht="21" customHeight="1">
      <c r="B31" s="23" t="s">
        <v>133</v>
      </c>
      <c r="C31" s="24">
        <v>40500</v>
      </c>
      <c r="D31" s="24">
        <v>0</v>
      </c>
    </row>
    <row r="32" spans="2:4" s="17" customFormat="1" ht="21" customHeight="1">
      <c r="B32" s="23" t="s">
        <v>139</v>
      </c>
      <c r="C32" s="24">
        <v>892080</v>
      </c>
      <c r="D32" s="24">
        <v>0</v>
      </c>
    </row>
    <row r="33" spans="2:4" s="17" customFormat="1" ht="21" customHeight="1">
      <c r="B33" s="23" t="s">
        <v>134</v>
      </c>
      <c r="C33" s="24">
        <v>1514750</v>
      </c>
      <c r="D33" s="24">
        <v>33325</v>
      </c>
    </row>
    <row r="34" spans="2:4" s="17" customFormat="1" ht="21" customHeight="1">
      <c r="B34" s="23" t="s">
        <v>140</v>
      </c>
      <c r="C34" s="24">
        <v>400</v>
      </c>
      <c r="D34" s="24">
        <v>0</v>
      </c>
    </row>
    <row r="35" spans="2:4" s="17" customFormat="1" ht="21" customHeight="1">
      <c r="B35" s="23" t="s">
        <v>141</v>
      </c>
      <c r="C35" s="24">
        <v>100</v>
      </c>
      <c r="D35" s="24">
        <v>0</v>
      </c>
    </row>
    <row r="36" spans="2:4" s="17" customFormat="1" ht="21" customHeight="1">
      <c r="B36" s="23" t="s">
        <v>135</v>
      </c>
      <c r="C36" s="24">
        <v>354700</v>
      </c>
      <c r="D36" s="24">
        <v>0</v>
      </c>
    </row>
    <row r="37" spans="2:4" s="17" customFormat="1" ht="21" customHeight="1">
      <c r="B37" s="23" t="s">
        <v>142</v>
      </c>
      <c r="C37" s="24">
        <v>15261836</v>
      </c>
      <c r="D37" s="24">
        <v>0</v>
      </c>
    </row>
    <row r="38" spans="2:4" s="17" customFormat="1" ht="21" hidden="1" customHeight="1">
      <c r="B38" s="79"/>
      <c r="C38" s="59"/>
      <c r="D38" s="60"/>
    </row>
    <row r="39" spans="2:4" s="17" customFormat="1" ht="27" customHeight="1" thickBot="1">
      <c r="B39" s="73" t="s">
        <v>123</v>
      </c>
      <c r="C39" s="74">
        <f>IFERROR(SUM(C21:C38),"")</f>
        <v>96898278</v>
      </c>
      <c r="D39" s="74">
        <f>IFERROR(SUM(D21:D38),"")</f>
        <v>4588307</v>
      </c>
    </row>
    <row r="40" spans="2:4" s="17" customFormat="1" ht="27" customHeight="1" thickTop="1">
      <c r="B40" s="77" t="s">
        <v>50</v>
      </c>
      <c r="C40" s="78">
        <f>IFERROR(SUM(C17,C39),"")</f>
        <v>96898278</v>
      </c>
      <c r="D40" s="78">
        <f>IFERROR(SUM(D17,D39),"")</f>
        <v>4588307</v>
      </c>
    </row>
    <row r="41" spans="2:4" ht="6.75" customHeight="1">
      <c r="B41" s="63"/>
      <c r="C41" s="63"/>
      <c r="D41" s="64"/>
    </row>
    <row r="42" spans="2:4" ht="18.75" customHeight="1">
      <c r="B42" s="63"/>
      <c r="C42" s="63"/>
      <c r="D42" s="64"/>
    </row>
    <row r="43" spans="2:4">
      <c r="B43" s="17"/>
    </row>
  </sheetData>
  <mergeCells count="6">
    <mergeCell ref="B27:D27"/>
    <mergeCell ref="B3:D3"/>
    <mergeCell ref="B5:D5"/>
    <mergeCell ref="B11:D11"/>
    <mergeCell ref="B18:D18"/>
    <mergeCell ref="B20:D20"/>
  </mergeCells>
  <phoneticPr fontId="3"/>
  <pageMargins left="0.74803149606299213" right="0.74803149606299213" top="0.59055118110236227" bottom="0.78740157480314965" header="0.51181102362204722" footer="0.51181102362204722"/>
  <pageSetup paperSize="9" orientation="portrait" r:id="rId1"/>
  <headerFooter differentFirst="1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D847-551E-4C96-9D2A-9C675041915C}">
  <sheetPr>
    <pageSetUpPr fitToPage="1"/>
  </sheetPr>
  <dimension ref="A1:G30"/>
  <sheetViews>
    <sheetView showGridLines="0" view="pageBreakPreview" zoomScaleNormal="80" zoomScaleSheetLayoutView="100" workbookViewId="0">
      <selection sqref="A1:B1048576"/>
    </sheetView>
  </sheetViews>
  <sheetFormatPr defaultRowHeight="13.5"/>
  <cols>
    <col min="1" max="1" width="34.140625" style="13" customWidth="1"/>
    <col min="2" max="3" width="21.28515625" style="13" customWidth="1"/>
    <col min="4" max="4" width="20.42578125" style="13" bestFit="1" customWidth="1"/>
    <col min="5" max="5" width="34.140625" style="13" customWidth="1"/>
    <col min="6" max="7" width="21.28515625" style="13" customWidth="1"/>
    <col min="8" max="16384" width="9.140625" style="13"/>
  </cols>
  <sheetData>
    <row r="1" spans="1:7" ht="19.5" customHeight="1">
      <c r="A1" s="13" t="s">
        <v>118</v>
      </c>
      <c r="B1" s="44"/>
      <c r="C1" s="16" t="s">
        <v>39</v>
      </c>
      <c r="E1" s="63" t="s">
        <v>138</v>
      </c>
      <c r="F1" s="44"/>
      <c r="G1" s="16" t="s">
        <v>39</v>
      </c>
    </row>
    <row r="2" spans="1:7" s="17" customFormat="1" ht="30" customHeight="1">
      <c r="A2" s="19" t="s">
        <v>105</v>
      </c>
      <c r="B2" s="19" t="s">
        <v>109</v>
      </c>
      <c r="C2" s="19" t="s">
        <v>119</v>
      </c>
      <c r="E2" s="19" t="s">
        <v>105</v>
      </c>
      <c r="F2" s="19" t="s">
        <v>109</v>
      </c>
      <c r="G2" s="19" t="s">
        <v>119</v>
      </c>
    </row>
    <row r="3" spans="1:7" s="17" customFormat="1" ht="21" customHeight="1">
      <c r="A3" s="194" t="s">
        <v>120</v>
      </c>
      <c r="B3" s="195"/>
      <c r="C3" s="196"/>
      <c r="E3" s="194" t="s">
        <v>120</v>
      </c>
      <c r="F3" s="195"/>
      <c r="G3" s="196"/>
    </row>
    <row r="4" spans="1:7" s="17" customFormat="1" ht="21" customHeight="1">
      <c r="A4" s="203" t="s">
        <v>115</v>
      </c>
      <c r="B4" s="204"/>
      <c r="C4" s="205"/>
      <c r="E4" s="203" t="s">
        <v>115</v>
      </c>
      <c r="F4" s="204"/>
      <c r="G4" s="205"/>
    </row>
    <row r="5" spans="1:7" s="17" customFormat="1" ht="21" customHeight="1">
      <c r="A5" s="23" t="s">
        <v>122</v>
      </c>
      <c r="B5" s="24">
        <v>1000000</v>
      </c>
      <c r="C5" s="24">
        <v>1000000</v>
      </c>
      <c r="E5" s="23"/>
      <c r="F5" s="24"/>
      <c r="G5" s="24"/>
    </row>
    <row r="6" spans="1:7" s="17" customFormat="1" ht="21" customHeight="1">
      <c r="A6" s="23"/>
      <c r="B6" s="24"/>
      <c r="C6" s="24"/>
      <c r="E6" s="23"/>
      <c r="F6" s="24"/>
      <c r="G6" s="24"/>
    </row>
    <row r="7" spans="1:7" s="17" customFormat="1" ht="21" customHeight="1">
      <c r="A7" s="194" t="s">
        <v>116</v>
      </c>
      <c r="B7" s="195"/>
      <c r="C7" s="196"/>
      <c r="E7" s="194" t="s">
        <v>116</v>
      </c>
      <c r="F7" s="195"/>
      <c r="G7" s="196"/>
    </row>
    <row r="8" spans="1:7" s="17" customFormat="1" ht="21" customHeight="1">
      <c r="A8" s="33"/>
      <c r="B8" s="34"/>
      <c r="C8" s="34"/>
      <c r="E8" s="68"/>
      <c r="F8" s="69"/>
      <c r="G8" s="70"/>
    </row>
    <row r="9" spans="1:7" s="17" customFormat="1" ht="27" customHeight="1" thickBot="1">
      <c r="A9" s="73" t="s">
        <v>123</v>
      </c>
      <c r="B9" s="74">
        <f>IFERROR(SUM(B5:B8),"")</f>
        <v>1000000</v>
      </c>
      <c r="C9" s="74">
        <f>IFERROR(SUM(C5:C8),"")</f>
        <v>1000000</v>
      </c>
      <c r="E9" s="73" t="s">
        <v>123</v>
      </c>
      <c r="F9" s="74">
        <f>IFERROR(SUM(F5:F8),"")</f>
        <v>0</v>
      </c>
      <c r="G9" s="74">
        <f>IFERROR(SUM(G5:G8),"")</f>
        <v>0</v>
      </c>
    </row>
    <row r="10" spans="1:7" s="17" customFormat="1" ht="21" customHeight="1" thickTop="1">
      <c r="A10" s="206" t="s">
        <v>124</v>
      </c>
      <c r="B10" s="207"/>
      <c r="C10" s="208"/>
      <c r="E10" s="206" t="s">
        <v>124</v>
      </c>
      <c r="F10" s="207"/>
      <c r="G10" s="208"/>
    </row>
    <row r="11" spans="1:7" s="17" customFormat="1" ht="21" customHeight="1">
      <c r="A11" s="194" t="s">
        <v>125</v>
      </c>
      <c r="B11" s="195"/>
      <c r="C11" s="196"/>
      <c r="E11" s="203" t="s">
        <v>125</v>
      </c>
      <c r="F11" s="204"/>
      <c r="G11" s="205"/>
    </row>
    <row r="12" spans="1:7" s="17" customFormat="1" ht="21" customHeight="1">
      <c r="A12" s="23"/>
      <c r="B12" s="24"/>
      <c r="C12" s="24"/>
      <c r="E12" s="80"/>
      <c r="F12" s="80"/>
      <c r="G12" s="80"/>
    </row>
    <row r="13" spans="1:7" s="17" customFormat="1" ht="21" customHeight="1">
      <c r="A13" s="23" t="s">
        <v>126</v>
      </c>
      <c r="B13" s="24">
        <v>55278400</v>
      </c>
      <c r="C13" s="24">
        <v>4698664</v>
      </c>
      <c r="E13" s="23" t="s">
        <v>126</v>
      </c>
      <c r="F13" s="24">
        <v>34491818</v>
      </c>
      <c r="G13" s="24">
        <v>2955767</v>
      </c>
    </row>
    <row r="14" spans="1:7" s="17" customFormat="1" ht="21" customHeight="1">
      <c r="A14" s="23" t="s">
        <v>127</v>
      </c>
      <c r="B14" s="24">
        <v>61831224</v>
      </c>
      <c r="C14" s="24">
        <v>2225924</v>
      </c>
      <c r="E14" s="23" t="s">
        <v>127</v>
      </c>
      <c r="F14" s="24">
        <v>31774042</v>
      </c>
      <c r="G14" s="24">
        <v>1143866</v>
      </c>
    </row>
    <row r="15" spans="1:7" s="17" customFormat="1" ht="21" customHeight="1">
      <c r="A15" s="23" t="s">
        <v>128</v>
      </c>
      <c r="B15" s="24">
        <v>939840</v>
      </c>
      <c r="C15" s="24">
        <v>118420</v>
      </c>
      <c r="E15" s="23" t="s">
        <v>128</v>
      </c>
      <c r="F15" s="24">
        <v>1348280</v>
      </c>
      <c r="G15" s="24">
        <v>169883</v>
      </c>
    </row>
    <row r="16" spans="1:7" s="17" customFormat="1" ht="21" customHeight="1">
      <c r="A16" s="23" t="s">
        <v>129</v>
      </c>
      <c r="B16" s="24">
        <v>12394364</v>
      </c>
      <c r="C16" s="24">
        <v>508169</v>
      </c>
      <c r="E16" s="23" t="s">
        <v>129</v>
      </c>
      <c r="F16" s="24">
        <v>6327212</v>
      </c>
      <c r="G16" s="24">
        <v>259416</v>
      </c>
    </row>
    <row r="17" spans="1:7" s="17" customFormat="1" ht="21" customHeight="1">
      <c r="A17" s="194" t="s">
        <v>130</v>
      </c>
      <c r="B17" s="195"/>
      <c r="C17" s="196"/>
      <c r="E17" s="194" t="s">
        <v>130</v>
      </c>
      <c r="F17" s="195"/>
      <c r="G17" s="196"/>
    </row>
    <row r="18" spans="1:7" s="17" customFormat="1" ht="21" customHeight="1">
      <c r="A18" s="81"/>
      <c r="B18" s="81"/>
      <c r="C18" s="81"/>
      <c r="E18" s="81"/>
      <c r="F18" s="81"/>
      <c r="G18" s="81"/>
    </row>
    <row r="19" spans="1:7" s="17" customFormat="1" ht="21" customHeight="1">
      <c r="A19" s="23" t="s">
        <v>131</v>
      </c>
      <c r="B19" s="24">
        <v>14144430</v>
      </c>
      <c r="C19" s="24">
        <v>99011</v>
      </c>
      <c r="E19" s="23" t="s">
        <v>131</v>
      </c>
      <c r="F19" s="24">
        <v>3721460</v>
      </c>
      <c r="G19" s="24">
        <v>26050</v>
      </c>
    </row>
    <row r="20" spans="1:7" s="17" customFormat="1" ht="21" customHeight="1">
      <c r="A20" s="23" t="s">
        <v>132</v>
      </c>
      <c r="B20" s="24">
        <v>2322400</v>
      </c>
      <c r="C20" s="24">
        <v>0</v>
      </c>
      <c r="E20" s="23" t="s">
        <v>132</v>
      </c>
      <c r="F20" s="24">
        <v>1171100</v>
      </c>
      <c r="G20" s="24">
        <v>0</v>
      </c>
    </row>
    <row r="21" spans="1:7" s="17" customFormat="1" ht="21" customHeight="1">
      <c r="A21" s="23" t="s">
        <v>133</v>
      </c>
      <c r="B21" s="24">
        <v>35550</v>
      </c>
      <c r="C21" s="24">
        <v>0</v>
      </c>
      <c r="E21" s="23" t="s">
        <v>133</v>
      </c>
      <c r="F21" s="24">
        <v>40500</v>
      </c>
      <c r="G21" s="24">
        <v>0</v>
      </c>
    </row>
    <row r="22" spans="1:7" s="17" customFormat="1" ht="21" customHeight="1">
      <c r="A22" s="23" t="s">
        <v>134</v>
      </c>
      <c r="B22" s="24">
        <v>6308951</v>
      </c>
      <c r="C22" s="24">
        <v>138797</v>
      </c>
      <c r="E22" s="23" t="s">
        <v>139</v>
      </c>
      <c r="F22" s="24">
        <v>892080</v>
      </c>
      <c r="G22" s="24">
        <v>0</v>
      </c>
    </row>
    <row r="23" spans="1:7" s="17" customFormat="1" ht="21" customHeight="1">
      <c r="A23" s="23" t="s">
        <v>135</v>
      </c>
      <c r="B23" s="24">
        <v>29550</v>
      </c>
      <c r="C23" s="24">
        <v>0</v>
      </c>
      <c r="E23" s="23" t="s">
        <v>134</v>
      </c>
      <c r="F23" s="24">
        <v>1514750</v>
      </c>
      <c r="G23" s="24">
        <v>33325</v>
      </c>
    </row>
    <row r="24" spans="1:7" s="17" customFormat="1" ht="21" customHeight="1">
      <c r="A24" s="82" t="s">
        <v>136</v>
      </c>
      <c r="B24" s="83">
        <v>57953695</v>
      </c>
      <c r="C24" s="83">
        <v>0</v>
      </c>
      <c r="E24" s="23" t="s">
        <v>140</v>
      </c>
      <c r="F24" s="24">
        <v>400</v>
      </c>
      <c r="G24" s="24">
        <v>0</v>
      </c>
    </row>
    <row r="25" spans="1:7" s="17" customFormat="1" ht="21" customHeight="1">
      <c r="A25" s="82" t="s">
        <v>137</v>
      </c>
      <c r="B25" s="83">
        <v>22812000</v>
      </c>
      <c r="C25" s="83">
        <v>22812000</v>
      </c>
      <c r="E25" s="23" t="s">
        <v>141</v>
      </c>
      <c r="F25" s="24">
        <v>100</v>
      </c>
      <c r="G25" s="24">
        <v>0</v>
      </c>
    </row>
    <row r="26" spans="1:7" s="17" customFormat="1" ht="27" customHeight="1">
      <c r="A26" s="84"/>
      <c r="B26" s="84"/>
      <c r="C26" s="84"/>
      <c r="E26" s="23" t="s">
        <v>142</v>
      </c>
      <c r="F26" s="24">
        <v>15261836</v>
      </c>
      <c r="G26" s="24">
        <v>0</v>
      </c>
    </row>
    <row r="27" spans="1:7" s="17" customFormat="1" ht="27" customHeight="1" thickBot="1">
      <c r="A27" s="73" t="s">
        <v>123</v>
      </c>
      <c r="B27" s="74">
        <f>IFERROR(SUM(B11:B25),"")</f>
        <v>234050404</v>
      </c>
      <c r="C27" s="74">
        <f>IFERROR(SUM(C11:C25),"")</f>
        <v>30600985</v>
      </c>
      <c r="E27" s="73" t="s">
        <v>123</v>
      </c>
      <c r="F27" s="74">
        <f>IFERROR(SUM(F12:F26),"")</f>
        <v>96543578</v>
      </c>
      <c r="G27" s="74">
        <f>IFERROR(SUM(G12:G26),"")</f>
        <v>4588307</v>
      </c>
    </row>
    <row r="28" spans="1:7" ht="27" customHeight="1" thickTop="1">
      <c r="A28" s="77" t="s">
        <v>50</v>
      </c>
      <c r="B28" s="78">
        <f>IFERROR(SUM(B9,B27),"")</f>
        <v>235050404</v>
      </c>
      <c r="C28" s="78">
        <f>IFERROR(SUM(C9,C27),"")</f>
        <v>31600985</v>
      </c>
      <c r="D28" s="17"/>
      <c r="E28" s="77" t="s">
        <v>50</v>
      </c>
      <c r="F28" s="78">
        <f>IFERROR(SUM(F9,F27),"")</f>
        <v>96543578</v>
      </c>
      <c r="G28" s="78">
        <f>IFERROR(SUM(G9,G27),"")</f>
        <v>4588307</v>
      </c>
    </row>
    <row r="29" spans="1:7" ht="27" customHeight="1">
      <c r="B29" s="63"/>
      <c r="C29" s="63"/>
      <c r="D29" s="17"/>
      <c r="E29" s="63"/>
      <c r="F29" s="63"/>
      <c r="G29" s="64"/>
    </row>
    <row r="30" spans="1:7">
      <c r="B30" s="17"/>
      <c r="C30" s="17"/>
    </row>
  </sheetData>
  <mergeCells count="12">
    <mergeCell ref="A3:C3"/>
    <mergeCell ref="E3:G3"/>
    <mergeCell ref="A4:C4"/>
    <mergeCell ref="E4:G4"/>
    <mergeCell ref="A7:C7"/>
    <mergeCell ref="E7:G7"/>
    <mergeCell ref="A10:C10"/>
    <mergeCell ref="E10:G10"/>
    <mergeCell ref="A11:C11"/>
    <mergeCell ref="E11:G11"/>
    <mergeCell ref="A17:C17"/>
    <mergeCell ref="E17:G17"/>
  </mergeCells>
  <phoneticPr fontId="3"/>
  <pageMargins left="0.74803149606299213" right="0.74803149606299213" top="0.59055118110236227" bottom="0.78740157480314965" header="0.51181102362204722" footer="0.51181102362204722"/>
  <pageSetup paperSize="9" scale="55" orientation="portrait" r:id="rId1"/>
  <headerFooter differentFirst="1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BC6B-0225-45A4-8C27-523570A696CC}">
  <sheetPr>
    <pageSetUpPr fitToPage="1"/>
  </sheetPr>
  <dimension ref="B1:L20"/>
  <sheetViews>
    <sheetView showGridLines="0" view="pageBreakPreview" zoomScaleNormal="100" zoomScaleSheetLayoutView="100" workbookViewId="0">
      <selection sqref="A1:XFD4"/>
    </sheetView>
  </sheetViews>
  <sheetFormatPr defaultRowHeight="13.5"/>
  <cols>
    <col min="1" max="1" width="5" style="13" customWidth="1"/>
    <col min="2" max="2" width="23.5703125" style="13" customWidth="1"/>
    <col min="3" max="12" width="14.42578125" style="13" customWidth="1"/>
    <col min="13" max="13" width="0.7109375" style="13" customWidth="1"/>
    <col min="14" max="14" width="6.140625" style="13" customWidth="1"/>
    <col min="15" max="16384" width="9.140625" style="13"/>
  </cols>
  <sheetData>
    <row r="1" spans="2:12" ht="16.5" customHeight="1"/>
    <row r="2" spans="2:12" ht="15.75">
      <c r="B2" s="85" t="s">
        <v>143</v>
      </c>
    </row>
    <row r="3" spans="2:12" ht="15.75">
      <c r="B3" s="85" t="s">
        <v>144</v>
      </c>
      <c r="C3" s="86"/>
      <c r="D3" s="86"/>
      <c r="E3" s="86"/>
      <c r="F3" s="86"/>
      <c r="G3" s="86"/>
      <c r="H3" s="86"/>
      <c r="I3" s="86"/>
      <c r="J3" s="86"/>
      <c r="K3" s="86"/>
      <c r="L3" s="87" t="s">
        <v>39</v>
      </c>
    </row>
    <row r="4" spans="2:12" ht="15.95" customHeight="1">
      <c r="B4" s="211" t="s">
        <v>81</v>
      </c>
      <c r="C4" s="209" t="s">
        <v>145</v>
      </c>
      <c r="D4" s="88"/>
      <c r="E4" s="217" t="s">
        <v>146</v>
      </c>
      <c r="F4" s="211" t="s">
        <v>147</v>
      </c>
      <c r="G4" s="211" t="s">
        <v>148</v>
      </c>
      <c r="H4" s="211" t="s">
        <v>149</v>
      </c>
      <c r="I4" s="209" t="s">
        <v>150</v>
      </c>
      <c r="J4" s="89"/>
      <c r="K4" s="90"/>
      <c r="L4" s="211" t="s">
        <v>151</v>
      </c>
    </row>
    <row r="5" spans="2:12" ht="15.95" customHeight="1">
      <c r="B5" s="216"/>
      <c r="C5" s="212"/>
      <c r="D5" s="91" t="s">
        <v>152</v>
      </c>
      <c r="E5" s="218"/>
      <c r="F5" s="212"/>
      <c r="G5" s="212"/>
      <c r="H5" s="212"/>
      <c r="I5" s="210"/>
      <c r="J5" s="92" t="s">
        <v>153</v>
      </c>
      <c r="K5" s="92" t="s">
        <v>154</v>
      </c>
      <c r="L5" s="212"/>
    </row>
    <row r="6" spans="2:12" ht="24.95" customHeight="1">
      <c r="B6" s="213" t="s">
        <v>155</v>
      </c>
      <c r="C6" s="214"/>
      <c r="D6" s="214"/>
      <c r="E6" s="214"/>
      <c r="F6" s="214"/>
      <c r="G6" s="214"/>
      <c r="H6" s="214"/>
      <c r="I6" s="214"/>
      <c r="J6" s="214"/>
      <c r="K6" s="214"/>
      <c r="L6" s="215"/>
    </row>
    <row r="7" spans="2:12" ht="24.95" customHeight="1">
      <c r="B7" s="93" t="s">
        <v>156</v>
      </c>
      <c r="C7" s="94">
        <v>520899411</v>
      </c>
      <c r="D7" s="95">
        <v>2705068</v>
      </c>
      <c r="E7" s="96">
        <v>373723897</v>
      </c>
      <c r="F7" s="94">
        <v>17000000</v>
      </c>
      <c r="G7" s="94">
        <v>79870172</v>
      </c>
      <c r="H7" s="94">
        <v>2000000</v>
      </c>
      <c r="I7" s="94">
        <v>0</v>
      </c>
      <c r="J7" s="94">
        <v>0</v>
      </c>
      <c r="K7" s="94">
        <v>0</v>
      </c>
      <c r="L7" s="94">
        <v>48305342</v>
      </c>
    </row>
    <row r="8" spans="2:12" ht="24.95" customHeight="1">
      <c r="B8" s="93" t="s">
        <v>157</v>
      </c>
      <c r="C8" s="94">
        <v>0</v>
      </c>
      <c r="D8" s="95">
        <v>0</v>
      </c>
      <c r="E8" s="96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</row>
    <row r="9" spans="2:12" ht="24.95" customHeight="1">
      <c r="B9" s="93" t="s">
        <v>158</v>
      </c>
      <c r="C9" s="94">
        <v>35754184</v>
      </c>
      <c r="D9" s="95">
        <v>0</v>
      </c>
      <c r="E9" s="96">
        <v>35754184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</row>
    <row r="10" spans="2:12" ht="24.95" customHeight="1">
      <c r="B10" s="93" t="s">
        <v>159</v>
      </c>
      <c r="C10" s="94">
        <v>1351223760</v>
      </c>
      <c r="D10" s="95">
        <v>12952103</v>
      </c>
      <c r="E10" s="96">
        <v>926608457</v>
      </c>
      <c r="F10" s="94">
        <v>58267131</v>
      </c>
      <c r="G10" s="94">
        <v>24464334</v>
      </c>
      <c r="H10" s="94">
        <v>96220704</v>
      </c>
      <c r="I10" s="94">
        <v>0</v>
      </c>
      <c r="J10" s="94">
        <v>0</v>
      </c>
      <c r="K10" s="94">
        <v>0</v>
      </c>
      <c r="L10" s="94">
        <v>245663134</v>
      </c>
    </row>
    <row r="11" spans="2:12" ht="24.95" customHeight="1">
      <c r="B11" s="93" t="s">
        <v>160</v>
      </c>
      <c r="C11" s="94">
        <v>1715403914</v>
      </c>
      <c r="D11" s="95">
        <v>149525705</v>
      </c>
      <c r="E11" s="96">
        <v>290251637</v>
      </c>
      <c r="F11" s="94">
        <v>305171568</v>
      </c>
      <c r="G11" s="94">
        <v>511619204</v>
      </c>
      <c r="H11" s="94">
        <v>145201256</v>
      </c>
      <c r="I11" s="94">
        <v>0</v>
      </c>
      <c r="J11" s="94">
        <v>0</v>
      </c>
      <c r="K11" s="94">
        <v>0</v>
      </c>
      <c r="L11" s="94">
        <v>463160249</v>
      </c>
    </row>
    <row r="12" spans="2:12" ht="24.95" customHeight="1">
      <c r="B12" s="93" t="s">
        <v>161</v>
      </c>
      <c r="C12" s="94">
        <v>896597159</v>
      </c>
      <c r="D12" s="95">
        <v>4942945</v>
      </c>
      <c r="E12" s="96">
        <v>199690806</v>
      </c>
      <c r="F12" s="94">
        <v>518458446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166772295</v>
      </c>
    </row>
    <row r="13" spans="2:12" ht="24.95" customHeight="1">
      <c r="B13" s="213" t="s">
        <v>162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5"/>
    </row>
    <row r="14" spans="2:12" ht="24.95" customHeight="1">
      <c r="B14" s="93" t="s">
        <v>163</v>
      </c>
      <c r="C14" s="94">
        <v>12956641937</v>
      </c>
      <c r="D14" s="95">
        <v>0</v>
      </c>
      <c r="E14" s="96">
        <v>6831636490</v>
      </c>
      <c r="F14" s="94">
        <v>4955694059</v>
      </c>
      <c r="G14" s="94">
        <v>322080000</v>
      </c>
      <c r="H14" s="94">
        <v>858907000</v>
      </c>
      <c r="I14" s="94">
        <v>0</v>
      </c>
      <c r="J14" s="94">
        <v>0</v>
      </c>
      <c r="K14" s="94">
        <v>0</v>
      </c>
      <c r="L14" s="94">
        <v>0</v>
      </c>
    </row>
    <row r="15" spans="2:12" ht="24.95" customHeight="1">
      <c r="B15" s="93" t="s">
        <v>164</v>
      </c>
      <c r="C15" s="94">
        <v>333573057</v>
      </c>
      <c r="D15" s="95">
        <v>18307324</v>
      </c>
      <c r="E15" s="96">
        <v>333573057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</row>
    <row r="16" spans="2:12" ht="24.95" customHeight="1">
      <c r="B16" s="93" t="s">
        <v>165</v>
      </c>
      <c r="C16" s="94">
        <v>645454344</v>
      </c>
      <c r="D16" s="95">
        <v>0</v>
      </c>
      <c r="E16" s="96">
        <v>0</v>
      </c>
      <c r="F16" s="94">
        <v>0</v>
      </c>
      <c r="G16" s="94">
        <v>119334344</v>
      </c>
      <c r="H16" s="94">
        <v>526120000</v>
      </c>
      <c r="I16" s="94">
        <v>0</v>
      </c>
      <c r="J16" s="94">
        <v>0</v>
      </c>
      <c r="K16" s="94">
        <v>0</v>
      </c>
      <c r="L16" s="94">
        <v>0</v>
      </c>
    </row>
    <row r="17" spans="2:12" ht="24.95" customHeight="1">
      <c r="B17" s="93" t="s">
        <v>166</v>
      </c>
      <c r="C17" s="94">
        <v>443949790</v>
      </c>
      <c r="D17" s="95">
        <v>0</v>
      </c>
      <c r="E17" s="96">
        <v>0</v>
      </c>
      <c r="F17" s="94">
        <v>0</v>
      </c>
      <c r="G17" s="94">
        <v>408130946</v>
      </c>
      <c r="H17" s="94">
        <v>30080040</v>
      </c>
      <c r="I17" s="94">
        <v>0</v>
      </c>
      <c r="J17" s="94">
        <v>0</v>
      </c>
      <c r="K17" s="94">
        <v>0</v>
      </c>
      <c r="L17" s="94">
        <v>5738804</v>
      </c>
    </row>
    <row r="18" spans="2:12" ht="24.95" customHeight="1">
      <c r="B18" s="97" t="s">
        <v>50</v>
      </c>
      <c r="C18" s="98">
        <f>IFERROR(SUM(C7:C12)+SUM(C14:C17),"")</f>
        <v>18899497556</v>
      </c>
      <c r="D18" s="99">
        <f>IFERROR(SUM(D7:D12)+SUM(D14:D17),"")</f>
        <v>188433145</v>
      </c>
      <c r="E18" s="98">
        <f>IFERROR(SUM(E7:E12)+SUM(E14:E17),"")</f>
        <v>8991238528</v>
      </c>
      <c r="F18" s="98">
        <f t="shared" ref="F18:I18" si="0">IFERROR(SUM(F7:F12)+SUM(F14:F17),"")</f>
        <v>5854591204</v>
      </c>
      <c r="G18" s="98">
        <f t="shared" si="0"/>
        <v>1465499000</v>
      </c>
      <c r="H18" s="98">
        <f t="shared" si="0"/>
        <v>1658529000</v>
      </c>
      <c r="I18" s="98">
        <f t="shared" si="0"/>
        <v>0</v>
      </c>
      <c r="J18" s="100">
        <f>IFERROR(SUM(J7:J12)+SUM(J14:J17),"")</f>
        <v>0</v>
      </c>
      <c r="K18" s="100">
        <f>IFERROR(SUM(K7:K12)+SUM(K14:K17),"")</f>
        <v>0</v>
      </c>
      <c r="L18" s="100">
        <f>IFERROR(SUM(L7:L12)+SUM(L14:L17),"")</f>
        <v>929639824</v>
      </c>
    </row>
    <row r="19" spans="2:12" ht="3.75" customHeight="1"/>
    <row r="20" spans="2:12" ht="12" customHeight="1"/>
  </sheetData>
  <mergeCells count="10">
    <mergeCell ref="I4:I5"/>
    <mergeCell ref="L4:L5"/>
    <mergeCell ref="B6:L6"/>
    <mergeCell ref="B13:L13"/>
    <mergeCell ref="B4:B5"/>
    <mergeCell ref="C4:C5"/>
    <mergeCell ref="E4:E5"/>
    <mergeCell ref="F4:F5"/>
    <mergeCell ref="G4:G5"/>
    <mergeCell ref="H4:H5"/>
  </mergeCells>
  <phoneticPr fontId="3"/>
  <pageMargins left="0.74803149606299213" right="0.74803149606299213" top="0.59055118110236227" bottom="0.78740157480314965" header="0.51181102362204722" footer="0.51181102362204722"/>
  <pageSetup paperSize="9" scale="55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49</vt:i4>
      </vt:variant>
    </vt:vector>
  </HeadingPairs>
  <TitlesOfParts>
    <vt:vector size="64" baseType="lpstr">
      <vt:lpstr>有形固定資産の明細</vt:lpstr>
      <vt:lpstr>有形固定資産の行政目的別明細</vt:lpstr>
      <vt:lpstr>投資及び出資金</vt:lpstr>
      <vt:lpstr>基金</vt:lpstr>
      <vt:lpstr>貸付金</vt:lpstr>
      <vt:lpstr>長期延滞債権</vt:lpstr>
      <vt:lpstr>未収金</vt:lpstr>
      <vt:lpstr>未収、延滞まとめ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'未収、延滞まとめ'!ColumnEnd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'未収、延滞まとめ'!End</vt:lpstr>
      <vt:lpstr>未収金!End</vt:lpstr>
      <vt:lpstr>End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'未収、延滞まとめ'!Print_Area</vt:lpstr>
      <vt:lpstr>未収金!Print_Area</vt:lpstr>
      <vt:lpstr>有形固定資産の行政目的別明細!Print_Area</vt:lpstr>
      <vt:lpstr>有形固定資産の明細!Print_Area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'未収、延滞まとめ'!Start</vt:lpstr>
      <vt:lpstr>未収金!Start</vt:lpstr>
      <vt:lpstr>Start</vt:lpstr>
      <vt:lpstr>合計</vt:lpstr>
      <vt:lpstr>銘柄名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2021-03-17T01:53:41Z</dcterms:created>
  <dcterms:modified xsi:type="dcterms:W3CDTF">2021-03-17T05:09:05Z</dcterms:modified>
</cp:coreProperties>
</file>