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共有\公会計\R2\公表(H３０)\修正版(R3.3.5)\"/>
    </mc:Choice>
  </mc:AlternateContent>
  <xr:revisionPtr revIDLastSave="0" documentId="13_ncr:1_{998A2E69-CFB9-4E0F-8CF9-34A773E937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附属明細" sheetId="1" r:id="rId1"/>
  </sheets>
  <definedNames>
    <definedName name="_xlnm.Print_Area" localSheetId="0">附属明細!$A$1:$M$205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L61" i="1" l="1"/>
  <c r="J61" i="1"/>
  <c r="D61" i="1"/>
  <c r="G158" i="1" l="1"/>
  <c r="G114" i="1" l="1"/>
  <c r="I96" i="1"/>
  <c r="E75" i="1"/>
  <c r="F75" i="1"/>
  <c r="H75" i="1"/>
  <c r="I75" i="1"/>
  <c r="J75" i="1"/>
  <c r="K75" i="1"/>
  <c r="M75" i="1"/>
  <c r="D75" i="1"/>
  <c r="G196" i="1" l="1"/>
  <c r="H198" i="1"/>
  <c r="F194" i="1" l="1"/>
  <c r="D198" i="1"/>
  <c r="F157" i="1" l="1"/>
  <c r="I119" i="1" l="1"/>
  <c r="F180" i="1" l="1"/>
  <c r="G71" i="1" l="1"/>
  <c r="H167" i="1" l="1"/>
  <c r="H156" i="1"/>
  <c r="H157" i="1"/>
  <c r="H168" i="1" l="1"/>
  <c r="H169" i="1" s="1"/>
  <c r="D109" i="1"/>
  <c r="E103" i="1"/>
  <c r="F103" i="1"/>
  <c r="G103" i="1"/>
  <c r="H103" i="1"/>
  <c r="D103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79" i="1"/>
  <c r="L65" i="1"/>
  <c r="L66" i="1"/>
  <c r="L67" i="1"/>
  <c r="L68" i="1"/>
  <c r="L69" i="1"/>
  <c r="L70" i="1"/>
  <c r="L71" i="1"/>
  <c r="L72" i="1"/>
  <c r="L73" i="1"/>
  <c r="L74" i="1"/>
  <c r="L75" i="1" l="1"/>
  <c r="G65" i="1"/>
  <c r="G66" i="1"/>
  <c r="G67" i="1"/>
  <c r="G68" i="1"/>
  <c r="G69" i="1"/>
  <c r="G70" i="1"/>
  <c r="G72" i="1"/>
  <c r="G73" i="1"/>
  <c r="G74" i="1"/>
  <c r="G75" i="1" l="1"/>
  <c r="D205" i="1"/>
  <c r="F187" i="1"/>
  <c r="F184" i="1"/>
  <c r="F158" i="1"/>
  <c r="E158" i="1"/>
  <c r="D158" i="1"/>
  <c r="H158" i="1"/>
  <c r="J119" i="1"/>
  <c r="E119" i="1"/>
  <c r="D119" i="1"/>
  <c r="G117" i="1"/>
  <c r="G116" i="1"/>
  <c r="G115" i="1"/>
  <c r="G113" i="1"/>
  <c r="G112" i="1"/>
  <c r="G111" i="1"/>
  <c r="J109" i="1"/>
  <c r="I109" i="1"/>
  <c r="E109" i="1"/>
  <c r="G96" i="1"/>
  <c r="F96" i="1"/>
  <c r="E96" i="1"/>
  <c r="D96" i="1"/>
  <c r="E195" i="1" l="1"/>
  <c r="G195" i="1" s="1"/>
  <c r="F188" i="1"/>
  <c r="J120" i="1"/>
  <c r="I120" i="1"/>
  <c r="H96" i="1"/>
  <c r="D120" i="1"/>
  <c r="E120" i="1"/>
  <c r="E198" i="1" l="1"/>
  <c r="F189" i="1"/>
  <c r="E194" i="1" l="1"/>
  <c r="G198" i="1"/>
  <c r="G194" i="1" s="1"/>
</calcChain>
</file>

<file path=xl/sharedStrings.xml><?xml version="1.0" encoding="utf-8"?>
<sst xmlns="http://schemas.openxmlformats.org/spreadsheetml/2006/main" count="312" uniqueCount="226">
  <si>
    <t>【様式第５号】</t>
    <rPh sb="1" eb="3">
      <t>ヨウシキ</t>
    </rPh>
    <rPh sb="3" eb="4">
      <t>ダイ</t>
    </rPh>
    <rPh sb="5" eb="6">
      <t>ゴウ</t>
    </rPh>
    <phoneticPr fontId="4"/>
  </si>
  <si>
    <t>附属明細書</t>
    <rPh sb="0" eb="2">
      <t>フゾク</t>
    </rPh>
    <rPh sb="2" eb="5">
      <t>メイサイショ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</si>
  <si>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</si>
  <si>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</si>
  <si>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</si>
  <si>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</si>
  <si>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（単位： 円　）</t>
    <rPh sb="1" eb="3">
      <t>タンイ</t>
    </rPh>
    <rPh sb="5" eb="6">
      <t>エン</t>
    </rPh>
    <phoneticPr fontId="4"/>
  </si>
  <si>
    <t>区分</t>
    <rPh sb="0" eb="2">
      <t>クブン</t>
    </rPh>
    <phoneticPr fontId="4"/>
  </si>
  <si>
    <t>前年度末残高
（A）</t>
    <rPh sb="0" eb="3">
      <t>ゼンネンド</t>
    </rPh>
    <rPh sb="3" eb="4">
      <t>マツ</t>
    </rPh>
    <rPh sb="4" eb="6">
      <t>ザンダカ</t>
    </rPh>
    <phoneticPr fontId="3"/>
  </si>
  <si>
    <t>本年度増加額
(B)</t>
    <rPh sb="0" eb="3">
      <t>ホンネンド</t>
    </rPh>
    <rPh sb="3" eb="6">
      <t>ゾウカガク</t>
    </rPh>
    <phoneticPr fontId="3"/>
  </si>
  <si>
    <t>本年度減少額
（C）</t>
    <rPh sb="0" eb="3">
      <t>ホンネンド</t>
    </rPh>
    <rPh sb="3" eb="6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</si>
  <si>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</si>
  <si>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</si>
  <si>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本年度償却額
（F)</t>
    <rPh sb="0" eb="3">
      <t>ホンネンド</t>
    </rPh>
    <rPh sb="3" eb="6">
      <t>ショウキャクガク</t>
    </rPh>
    <phoneticPr fontId="3"/>
  </si>
  <si>
    <t xml:space="preserve"> 事業用資産</t>
    <rPh sb="1" eb="4">
      <t>ジギョウヨウ</t>
    </rPh>
    <rPh sb="4" eb="6">
      <t>シサン</t>
    </rPh>
    <phoneticPr fontId="4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</si>
  <si>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</si>
  <si>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4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</si>
  <si>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</si>
  <si>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</si>
  <si>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</si>
  <si>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</si>
  <si>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</si>
  <si>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</si>
  <si>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4"/>
  </si>
  <si>
    <t xml:space="preserve"> インフラ資産</t>
    <rPh sb="5" eb="7">
      <t>シサン</t>
    </rPh>
    <phoneticPr fontId="4"/>
  </si>
  <si>
    <t>　　土地</t>
    <rPh sb="2" eb="4">
      <t>トチ</t>
    </rPh>
    <phoneticPr fontId="3"/>
  </si>
  <si>
    <t>　　建物</t>
    <rPh sb="2" eb="4">
      <t>タテモノ</t>
    </rPh>
    <phoneticPr fontId="4"/>
  </si>
  <si>
    <t xml:space="preserve"> 物品</t>
    <rPh sb="1" eb="3">
      <t>ブッピン</t>
    </rPh>
    <phoneticPr fontId="3"/>
  </si>
  <si>
    <t>合計</t>
    <rPh sb="0" eb="2">
      <t>ゴウケイ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</si>
  <si>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</si>
  <si>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</si>
  <si>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</si>
  <si>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</si>
  <si>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</si>
  <si>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</si>
  <si>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</si>
  <si>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</si>
  <si>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その他</t>
    <rPh sb="2" eb="3">
      <t>タ</t>
    </rPh>
    <phoneticPr fontId="3"/>
  </si>
  <si>
    <t>合計</t>
    <rPh sb="0" eb="2">
      <t>ゴウケイ</t>
    </rPh>
    <phoneticPr fontId="4"/>
  </si>
  <si>
    <t>③投資及び出資金の明細</t>
    <phoneticPr fontId="4"/>
  </si>
  <si>
    <t>市場価格のあるもの</t>
    <rPh sb="0" eb="2">
      <t>シジョウ</t>
    </rPh>
    <rPh sb="2" eb="4">
      <t>カカク</t>
    </rPh>
    <phoneticPr fontId="4"/>
  </si>
  <si>
    <t>銘柄名</t>
    <rPh sb="0" eb="2">
      <t>メイガラ</t>
    </rPh>
    <rPh sb="2" eb="3">
      <t>メイ</t>
    </rPh>
    <phoneticPr fontId="3"/>
  </si>
  <si>
    <t>株数・口数など
（A）</t>
    <rPh sb="0" eb="2">
      <t>カブスウ</t>
    </rPh>
    <rPh sb="3" eb="4">
      <t>クチ</t>
    </rPh>
    <rPh sb="4" eb="5">
      <t>スウ</t>
    </rPh>
    <phoneticPr fontId="3"/>
  </si>
  <si>
    <t>時価単価
（B）</t>
    <rPh sb="0" eb="2">
      <t>ジカ</t>
    </rPh>
    <rPh sb="2" eb="4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</si>
  <si>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</si>
  <si>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</si>
  <si>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4"/>
  </si>
  <si>
    <t>評価差額
（C）－（E)
（F)</t>
    <rPh sb="0" eb="2">
      <t>ヒョウカ</t>
    </rPh>
    <rPh sb="2" eb="4">
      <t>サガク</t>
    </rPh>
    <phoneticPr fontId="4"/>
  </si>
  <si>
    <t>（参考）財産に関する調書記載額</t>
    <rPh sb="1" eb="3">
      <t>サンコウ</t>
    </rPh>
    <rPh sb="4" eb="6">
      <t>ザイサン</t>
    </rPh>
    <rPh sb="7" eb="8">
      <t>カン</t>
    </rPh>
    <rPh sb="10" eb="12">
      <t>チョウショ</t>
    </rPh>
    <rPh sb="12" eb="14">
      <t>キサイ</t>
    </rPh>
    <rPh sb="14" eb="15">
      <t>ガク</t>
    </rPh>
    <phoneticPr fontId="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</si>
  <si>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</si>
  <si>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</si>
  <si>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</si>
  <si>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>資産
（B)</t>
    <rPh sb="0" eb="2">
      <t>シサン</t>
    </rPh>
    <phoneticPr fontId="3"/>
  </si>
  <si>
    <t>負債
（C)</t>
    <rPh sb="0" eb="2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</si>
  <si>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</si>
  <si>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>資本金
（E)</t>
    <rPh sb="0" eb="3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</si>
  <si>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</si>
  <si>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</si>
  <si>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4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</si>
  <si>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</si>
  <si>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"/>
  </si>
  <si>
    <t>出資金額
（A)</t>
    <rPh sb="0" eb="2">
      <t>シュッシ</t>
    </rPh>
    <rPh sb="2" eb="4">
      <t>キンガク</t>
    </rPh>
    <phoneticPr fontId="3"/>
  </si>
  <si>
    <t>強制評価減
（H)</t>
    <rPh sb="0" eb="2">
      <t>キョウセイ</t>
    </rPh>
    <rPh sb="2" eb="4">
      <t>ヒョウカ</t>
    </rPh>
    <rPh sb="4" eb="5">
      <t>ゲン</t>
    </rPh>
    <phoneticPr fontId="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</si>
  <si>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4"/>
  </si>
  <si>
    <t>④基金の明細</t>
    <phoneticPr fontId="4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</si>
  <si>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</si>
  <si>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</si>
  <si>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</si>
  <si>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</si>
  <si>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</si>
  <si>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</si>
  <si>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(参考)財産に関する調書記載額</t>
    <rPh sb="1" eb="3">
      <t>サンコウ</t>
    </rPh>
    <rPh sb="4" eb="6">
      <t>ザイサン</t>
    </rPh>
    <rPh sb="7" eb="8">
      <t>カン</t>
    </rPh>
    <rPh sb="10" eb="12">
      <t>チョウショ</t>
    </rPh>
    <rPh sb="12" eb="14">
      <t>キサイ</t>
    </rPh>
    <rPh sb="14" eb="15">
      <t>ガク</t>
    </rPh>
    <phoneticPr fontId="3"/>
  </si>
  <si>
    <t>⑤貸付金の明細</t>
    <phoneticPr fontId="4"/>
  </si>
  <si>
    <t>相手先名または
種別</t>
    <rPh sb="0" eb="3">
      <t>アイテサキ</t>
    </rPh>
    <rPh sb="3" eb="4">
      <t>メイ</t>
    </rPh>
    <rPh sb="8" eb="10">
      <t>シュベツ</t>
    </rPh>
    <phoneticPr fontId="3"/>
  </si>
  <si>
    <t>長期貸付金</t>
    <rPh sb="0" eb="2">
      <t>チョウキ</t>
    </rPh>
    <rPh sb="2" eb="5">
      <t>カシツケキン</t>
    </rPh>
    <phoneticPr fontId="3"/>
  </si>
  <si>
    <t>短期貸付金</t>
    <rPh sb="0" eb="2">
      <t>タンキ</t>
    </rPh>
    <rPh sb="2" eb="5">
      <t>カシツケキン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</si>
  <si>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</si>
  <si>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</si>
  <si>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</si>
  <si>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</si>
  <si>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⑦未収金の明細</t>
    <rPh sb="1" eb="4">
      <t>ミシュウキン</t>
    </rPh>
    <rPh sb="5" eb="7">
      <t>メイサイ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</si>
  <si>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</si>
  <si>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</si>
  <si>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</si>
  <si>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</si>
  <si>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4"/>
  </si>
  <si>
    <t>【未収金】</t>
    <rPh sb="1" eb="4">
      <t>ミシュウキン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</si>
  <si>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</si>
  <si>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</si>
  <si>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</si>
  <si>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</si>
  <si>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</si>
  <si>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</si>
  <si>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</si>
  <si>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</si>
  <si>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</si>
  <si>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</si>
  <si>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</si>
  <si>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</si>
  <si>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</si>
  <si>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</si>
  <si>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</si>
  <si>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</si>
  <si>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</si>
  <si>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</si>
  <si>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</si>
  <si>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</si>
  <si>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</si>
  <si>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</si>
  <si>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</si>
  <si>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</si>
  <si>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</si>
  <si>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</si>
  <si>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</si>
  <si>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</si>
  <si>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</si>
  <si>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</si>
  <si>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</si>
  <si>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</si>
  <si>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</si>
  <si>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</si>
  <si>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4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</si>
  <si>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</si>
  <si>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</si>
  <si>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</si>
  <si>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</si>
  <si>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</si>
  <si>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</si>
  <si>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</si>
  <si>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</si>
  <si>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</si>
  <si>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</si>
  <si>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</si>
  <si>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</si>
  <si>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</si>
  <si>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金額</t>
    <rPh sb="0" eb="2">
      <t>キンガク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</si>
  <si>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</si>
  <si>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</si>
  <si>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計</t>
    <rPh sb="0" eb="1">
      <t>ケイ</t>
    </rPh>
    <phoneticPr fontId="4"/>
  </si>
  <si>
    <t>その他の補助金等</t>
    <rPh sb="2" eb="3">
      <t>タ</t>
    </rPh>
    <rPh sb="4" eb="7">
      <t>ホジョキン</t>
    </rPh>
    <rPh sb="7" eb="8">
      <t>ナド</t>
    </rPh>
    <phoneticPr fontId="4"/>
  </si>
  <si>
    <t>上記以外</t>
    <rPh sb="0" eb="2">
      <t>ジョウキ</t>
    </rPh>
    <rPh sb="2" eb="4">
      <t>イガイ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</si>
  <si>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</si>
  <si>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</si>
  <si>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</si>
  <si>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</si>
  <si>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金額</t>
    <rPh sb="0" eb="2">
      <t>キンガク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</si>
  <si>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</si>
  <si>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2">
      <t>ゼイシュウ</t>
    </rPh>
    <rPh sb="2" eb="3">
      <t>ナド</t>
    </rPh>
    <phoneticPr fontId="3"/>
  </si>
  <si>
    <t>小計</t>
    <rPh sb="0" eb="2">
      <t>ショウケイ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</si>
  <si>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</si>
  <si>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4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</si>
  <si>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</si>
  <si>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</si>
  <si>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</si>
  <si>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</si>
  <si>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内訳</t>
    <rPh sb="0" eb="2">
      <t>ウチワケ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</si>
  <si>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</si>
  <si>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地方債</t>
    <rPh sb="0" eb="3">
      <t>チホウサイ</t>
    </rPh>
    <phoneticPr fontId="4"/>
  </si>
  <si>
    <t>税収等</t>
    <rPh sb="0" eb="3">
      <t>ゼイシュウナド</t>
    </rPh>
    <phoneticPr fontId="4"/>
  </si>
  <si>
    <t>その他</t>
    <rPh sb="2" eb="3">
      <t>ホカ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</si>
  <si>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</si>
  <si>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</si>
  <si>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</si>
  <si>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</si>
  <si>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</si>
  <si>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現金及び預金</t>
    <rPh sb="0" eb="2">
      <t>ゲンキン</t>
    </rPh>
    <rPh sb="2" eb="3">
      <t>オヨ</t>
    </rPh>
    <rPh sb="4" eb="6">
      <t>ヨキン</t>
    </rPh>
    <phoneticPr fontId="3"/>
  </si>
  <si>
    <t>市民税</t>
    <rPh sb="0" eb="2">
      <t>シミン</t>
    </rPh>
    <rPh sb="2" eb="3">
      <t>ゼイ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</si>
  <si>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</si>
  <si>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</si>
  <si>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負担金</t>
    <rPh sb="0" eb="3">
      <t>フタンキン</t>
    </rPh>
    <phoneticPr fontId="3"/>
  </si>
  <si>
    <t>使用料</t>
    <rPh sb="0" eb="3">
      <t>シヨウリョウ</t>
    </rPh>
    <phoneticPr fontId="3"/>
  </si>
  <si>
    <t>雑入</t>
    <rPh sb="0" eb="2">
      <t>ザツニュウ</t>
    </rPh>
    <phoneticPr fontId="3"/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</si>
  <si>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</si>
  <si>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</si>
  <si>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</si>
  <si>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</si>
  <si>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</si>
  <si>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</si>
  <si>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</si>
  <si>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</si>
  <si>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</si>
  <si>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</si>
  <si>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</si>
  <si>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その他</t>
    <rPh sb="2" eb="3">
      <t>タ</t>
    </rPh>
    <phoneticPr fontId="3"/>
  </si>
  <si>
    <t>市税</t>
    <rPh sb="0" eb="1">
      <t>シ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</si>
  <si>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</si>
  <si>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</si>
  <si>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</si>
  <si>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</si>
  <si>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差引本年度末残高
（D)－（E)
（G）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</si>
  <si>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>柏原市土地開発公社</t>
    <rPh sb="0" eb="3">
      <t>カシワラシ</t>
    </rPh>
    <rPh sb="3" eb="5">
      <t>トチ</t>
    </rPh>
    <rPh sb="5" eb="7">
      <t>カイハツ</t>
    </rPh>
    <rPh sb="7" eb="9">
      <t>コウシャ</t>
    </rPh>
    <phoneticPr fontId="4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</si>
  <si>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4"/>
  </si>
  <si>
    <t>（財）大阪府地域福祉推進財団</t>
    <rPh sb="1" eb="2">
      <t>ザイ</t>
    </rPh>
    <rPh sb="3" eb="6">
      <t>オオサカフ</t>
    </rPh>
    <rPh sb="6" eb="8">
      <t>チイキ</t>
    </rPh>
    <rPh sb="8" eb="10">
      <t>フクシ</t>
    </rPh>
    <rPh sb="10" eb="12">
      <t>スイシン</t>
    </rPh>
    <rPh sb="12" eb="14">
      <t>ザイダン</t>
    </rPh>
    <phoneticPr fontId="4"/>
  </si>
  <si>
    <t>（財）砂防フロンティア整備推進機構</t>
    <rPh sb="1" eb="2">
      <t>ザイ</t>
    </rPh>
    <rPh sb="3" eb="5">
      <t>サボウ</t>
    </rPh>
    <rPh sb="11" eb="13">
      <t>セイビ</t>
    </rPh>
    <rPh sb="13" eb="15">
      <t>スイシン</t>
    </rPh>
    <rPh sb="15" eb="17">
      <t>キコウ</t>
    </rPh>
    <phoneticPr fontId="4"/>
  </si>
  <si>
    <t>（財）大阪みどりのトラスト協会</t>
    <rPh sb="1" eb="2">
      <t>ザイ</t>
    </rPh>
    <rPh sb="3" eb="5">
      <t>オオサカ</t>
    </rPh>
    <rPh sb="13" eb="15">
      <t>キョウカイ</t>
    </rPh>
    <phoneticPr fontId="4"/>
  </si>
  <si>
    <t>（財）大阪府暴力追放推進センター</t>
    <rPh sb="1" eb="2">
      <t>ザイ</t>
    </rPh>
    <rPh sb="3" eb="6">
      <t>オオサカフ</t>
    </rPh>
    <rPh sb="6" eb="8">
      <t>ボウリョク</t>
    </rPh>
    <rPh sb="8" eb="10">
      <t>ツイホウ</t>
    </rPh>
    <rPh sb="10" eb="12">
      <t>スイシン</t>
    </rPh>
    <phoneticPr fontId="4"/>
  </si>
  <si>
    <t>森林さきもり基金</t>
    <rPh sb="0" eb="2">
      <t>シンリン</t>
    </rPh>
    <rPh sb="6" eb="8">
      <t>キキン</t>
    </rPh>
    <phoneticPr fontId="4"/>
  </si>
  <si>
    <t>（財）大阪人権歴史資料館</t>
    <rPh sb="1" eb="2">
      <t>ザイ</t>
    </rPh>
    <rPh sb="3" eb="5">
      <t>オオサカ</t>
    </rPh>
    <rPh sb="5" eb="6">
      <t>ジン</t>
    </rPh>
    <rPh sb="6" eb="7">
      <t>ケン</t>
    </rPh>
    <rPh sb="7" eb="9">
      <t>レキシ</t>
    </rPh>
    <rPh sb="9" eb="12">
      <t>シリョウカン</t>
    </rPh>
    <phoneticPr fontId="4"/>
  </si>
  <si>
    <t>（財）アジア・太平洋人権情報センター</t>
    <rPh sb="1" eb="2">
      <t>ザイ</t>
    </rPh>
    <rPh sb="7" eb="10">
      <t>タイヘイヨウ</t>
    </rPh>
    <rPh sb="10" eb="12">
      <t>ジンケン</t>
    </rPh>
    <rPh sb="12" eb="14">
      <t>ジョウホウ</t>
    </rPh>
    <phoneticPr fontId="4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</si>
  <si>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4"/>
  </si>
  <si>
    <t>柏原市健康推進財団</t>
    <rPh sb="0" eb="3">
      <t>カシワラシ</t>
    </rPh>
    <rPh sb="3" eb="5">
      <t>ケンコウ</t>
    </rPh>
    <rPh sb="5" eb="7">
      <t>スイシン</t>
    </rPh>
    <rPh sb="7" eb="9">
      <t>ザイダン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</si>
  <si>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</si>
  <si>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4"/>
  </si>
  <si>
    <t>公園等整備事業基金</t>
    <rPh sb="0" eb="2">
      <t>コウエン</t>
    </rPh>
    <rPh sb="2" eb="3">
      <t>トウ</t>
    </rPh>
    <rPh sb="3" eb="5">
      <t>セイビ</t>
    </rPh>
    <rPh sb="5" eb="7">
      <t>ジギョウ</t>
    </rPh>
    <rPh sb="7" eb="9">
      <t>キキン</t>
    </rPh>
    <phoneticPr fontId="4"/>
  </si>
  <si>
    <t>減債基金</t>
    <rPh sb="0" eb="2">
      <t>ゲンサイ</t>
    </rPh>
    <rPh sb="2" eb="4">
      <t>キキン</t>
    </rPh>
    <phoneticPr fontId="4"/>
  </si>
  <si>
    <t>奨学基金</t>
    <rPh sb="0" eb="2">
      <t>ショウガク</t>
    </rPh>
    <rPh sb="2" eb="4">
      <t>キキン</t>
    </rPh>
    <phoneticPr fontId="4"/>
  </si>
  <si>
    <t>校外教授奨励基金</t>
    <rPh sb="0" eb="2">
      <t>コウガイ</t>
    </rPh>
    <rPh sb="2" eb="4">
      <t>キョウジュ</t>
    </rPh>
    <rPh sb="4" eb="6">
      <t>ショウレイ</t>
    </rPh>
    <rPh sb="6" eb="8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</si>
  <si>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</si>
  <si>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スポーツ振興基金</t>
    <rPh sb="4" eb="6">
      <t>シンコウ</t>
    </rPh>
    <rPh sb="6" eb="8">
      <t>キキン</t>
    </rPh>
    <phoneticPr fontId="4"/>
  </si>
  <si>
    <t>心身障害者福祉基金</t>
    <rPh sb="0" eb="2">
      <t>シンシン</t>
    </rPh>
    <rPh sb="2" eb="5">
      <t>ショウガイシャ</t>
    </rPh>
    <rPh sb="5" eb="7">
      <t>フクシ</t>
    </rPh>
    <rPh sb="7" eb="9">
      <t>キキン</t>
    </rPh>
    <phoneticPr fontId="4"/>
  </si>
  <si>
    <t>心身障害児福祉基金</t>
    <rPh sb="0" eb="2">
      <t>シンシン</t>
    </rPh>
    <rPh sb="2" eb="4">
      <t>ショウガイ</t>
    </rPh>
    <rPh sb="4" eb="5">
      <t>ジ</t>
    </rPh>
    <rPh sb="5" eb="7">
      <t>フクシ</t>
    </rPh>
    <rPh sb="7" eb="9">
      <t>キキン</t>
    </rPh>
    <phoneticPr fontId="4"/>
  </si>
  <si>
    <t>老人福祉基金</t>
    <rPh sb="0" eb="2">
      <t>ロウジン</t>
    </rPh>
    <rPh sb="2" eb="4">
      <t>フクシ</t>
    </rPh>
    <rPh sb="4" eb="6">
      <t>キキン</t>
    </rPh>
    <phoneticPr fontId="4"/>
  </si>
  <si>
    <t>ふるさと創生事業基金</t>
    <rPh sb="4" eb="6">
      <t>ソウセイ</t>
    </rPh>
    <rPh sb="6" eb="8">
      <t>ジギョウ</t>
    </rPh>
    <rPh sb="8" eb="10">
      <t>キキン</t>
    </rPh>
    <phoneticPr fontId="4"/>
  </si>
  <si>
    <t>文化・スポーツ国際交流基金</t>
    <rPh sb="0" eb="2">
      <t>ブンカ</t>
    </rPh>
    <rPh sb="7" eb="9">
      <t>コクサイ</t>
    </rPh>
    <rPh sb="9" eb="11">
      <t>コウリュウ</t>
    </rPh>
    <rPh sb="11" eb="13">
      <t>キキン</t>
    </rPh>
    <phoneticPr fontId="4"/>
  </si>
  <si>
    <t>ふるさと基金</t>
    <rPh sb="4" eb="6">
      <t>キキン</t>
    </rPh>
    <phoneticPr fontId="4"/>
  </si>
  <si>
    <t>更生資金貸付基金</t>
    <rPh sb="0" eb="2">
      <t>コウセイ</t>
    </rPh>
    <rPh sb="2" eb="4">
      <t>シキン</t>
    </rPh>
    <rPh sb="4" eb="6">
      <t>カシツケ</t>
    </rPh>
    <rPh sb="6" eb="8">
      <t>キキン</t>
    </rPh>
    <phoneticPr fontId="4"/>
  </si>
  <si>
    <t>高額療養費貸付基金</t>
    <rPh sb="0" eb="2">
      <t>コウガク</t>
    </rPh>
    <rPh sb="2" eb="5">
      <t>リョウヨウヒ</t>
    </rPh>
    <rPh sb="5" eb="7">
      <t>カシツケ</t>
    </rPh>
    <rPh sb="7" eb="9">
      <t>キキン</t>
    </rPh>
    <phoneticPr fontId="4"/>
  </si>
  <si>
    <t>奨学金貸付金</t>
    <phoneticPr fontId="3"/>
  </si>
  <si>
    <t>柏原市健康推進財団貸付金</t>
    <rPh sb="0" eb="3">
      <t>カシワラシ</t>
    </rPh>
    <rPh sb="3" eb="5">
      <t>ケンコウ</t>
    </rPh>
    <rPh sb="5" eb="7">
      <t>スイシン</t>
    </rPh>
    <rPh sb="7" eb="9">
      <t>ザイダン</t>
    </rPh>
    <rPh sb="9" eb="11">
      <t>カシツケ</t>
    </rPh>
    <rPh sb="11" eb="12">
      <t>キン</t>
    </rPh>
    <phoneticPr fontId="3"/>
  </si>
  <si>
    <t xml:space="preserve"> 市立柏原病院事業会計 </t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</si>
  <si>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</si>
  <si>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ＬＥＤ防犯灯新設補助金</t>
    <phoneticPr fontId="3"/>
  </si>
  <si>
    <t>私道舗装工事助成金</t>
    <phoneticPr fontId="3"/>
  </si>
  <si>
    <t>集会所修繕等補助金</t>
    <phoneticPr fontId="3"/>
  </si>
  <si>
    <t xml:space="preserve"> 下水道事業会計</t>
    <phoneticPr fontId="3"/>
  </si>
  <si>
    <t>防犯カメラ設置補助金</t>
    <rPh sb="0" eb="2">
      <t>ボウハン</t>
    </rPh>
    <rPh sb="5" eb="7">
      <t>セッチ</t>
    </rPh>
    <rPh sb="7" eb="10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</si>
</sst>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0.0%"/>
    <numFmt numFmtId="178" formatCode="#,##0,;\-#,##0,;&quot;-&quot;"/>
    <numFmt numFmtId="179" formatCode="#,##0;&quot;△ &quot;#,##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29">
      <alignment horizontal="center" vertical="center"/>
    </xf>
  </cellStyleXfs>
  <cellXfs count="2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/>
    <xf numFmtId="0" fontId="5" fillId="0" borderId="0" xfId="0" applyFont="1" applyAlignment="1">
      <alignment horizontal="center"/>
    </xf>
    <xf numFmtId="38" fontId="5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3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4" xfId="1" applyFont="1" applyBorder="1" applyAlignment="1">
      <alignment horizontal="right" vertical="center" wrapText="1"/>
    </xf>
    <xf numFmtId="0" fontId="0" fillId="0" borderId="4" xfId="3" applyFont="1" applyBorder="1">
      <alignment vertical="center"/>
    </xf>
    <xf numFmtId="38" fontId="0" fillId="0" borderId="4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0" fontId="0" fillId="2" borderId="4" xfId="3" applyFont="1" applyFill="1" applyBorder="1">
      <alignment vertical="center"/>
    </xf>
    <xf numFmtId="0" fontId="0" fillId="2" borderId="4" xfId="3" applyFont="1" applyFill="1" applyBorder="1" applyAlignment="1">
      <alignment vertical="center" wrapText="1"/>
    </xf>
    <xf numFmtId="0" fontId="5" fillId="0" borderId="4" xfId="0" applyFont="1" applyBorder="1">
      <alignment vertical="center"/>
    </xf>
    <xf numFmtId="0" fontId="0" fillId="0" borderId="4" xfId="3" applyFont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0" fillId="0" borderId="0" xfId="3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0" fillId="0" borderId="1" xfId="3" applyFont="1" applyBorder="1" applyAlignment="1"/>
    <xf numFmtId="0" fontId="0" fillId="0" borderId="0" xfId="3" applyFont="1" applyAlignment="1"/>
    <xf numFmtId="38" fontId="0" fillId="0" borderId="0" xfId="1" applyFont="1" applyAlignment="1"/>
    <xf numFmtId="0" fontId="1" fillId="0" borderId="0" xfId="0" applyFont="1" applyAlignment="1">
      <alignment horizontal="right"/>
    </xf>
    <xf numFmtId="0" fontId="0" fillId="0" borderId="5" xfId="3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5" xfId="1" applyFont="1" applyBorder="1" applyAlignment="1">
      <alignment horizontal="right" vertical="center" wrapText="1"/>
    </xf>
    <xf numFmtId="38" fontId="0" fillId="0" borderId="5" xfId="1" applyFont="1" applyBorder="1">
      <alignment vertical="center"/>
    </xf>
    <xf numFmtId="38" fontId="0" fillId="0" borderId="5" xfId="1" applyFont="1" applyBorder="1" applyAlignment="1">
      <alignment horizontal="right" vertical="center"/>
    </xf>
    <xf numFmtId="0" fontId="0" fillId="0" borderId="5" xfId="3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Alignment="1"/>
    <xf numFmtId="38" fontId="5" fillId="0" borderId="0" xfId="1" applyFont="1" applyAlignment="1"/>
    <xf numFmtId="0" fontId="0" fillId="0" borderId="4" xfId="0" applyBorder="1">
      <alignment vertical="center"/>
    </xf>
    <xf numFmtId="38" fontId="0" fillId="0" borderId="4" xfId="0" applyNumberFormat="1" applyBorder="1">
      <alignment vertical="center"/>
    </xf>
    <xf numFmtId="10" fontId="0" fillId="0" borderId="4" xfId="1" applyNumberFormat="1" applyFont="1" applyBorder="1">
      <alignment vertical="center"/>
    </xf>
    <xf numFmtId="0" fontId="1" fillId="0" borderId="0" xfId="0" applyFont="1" applyAlignment="1">
      <alignment horizontal="left"/>
    </xf>
    <xf numFmtId="38" fontId="1" fillId="0" borderId="0" xfId="1" applyFont="1" applyAlignment="1">
      <alignment horizontal="right"/>
    </xf>
    <xf numFmtId="38" fontId="0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8" fontId="0" fillId="0" borderId="8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2" xfId="1" applyFont="1" applyBorder="1">
      <alignment vertical="center"/>
    </xf>
    <xf numFmtId="0" fontId="1" fillId="0" borderId="11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1" fillId="0" borderId="0" xfId="0" applyFont="1" applyAlignment="1"/>
    <xf numFmtId="38" fontId="1" fillId="0" borderId="0" xfId="1" applyFont="1" applyAlignment="1"/>
    <xf numFmtId="38" fontId="5" fillId="0" borderId="4" xfId="1" applyFont="1" applyBorder="1">
      <alignment vertical="center"/>
    </xf>
    <xf numFmtId="38" fontId="5" fillId="0" borderId="12" xfId="1" applyFont="1" applyBorder="1">
      <alignment vertical="center"/>
    </xf>
    <xf numFmtId="176" fontId="5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38" fontId="9" fillId="0" borderId="0" xfId="1" applyFont="1" applyAlignment="1">
      <alignment horizontal="right"/>
    </xf>
    <xf numFmtId="0" fontId="9" fillId="2" borderId="3" xfId="0" applyFont="1" applyFill="1" applyBorder="1" applyAlignment="1">
      <alignment vertical="center" wrapText="1"/>
    </xf>
    <xf numFmtId="38" fontId="9" fillId="0" borderId="19" xfId="1" applyFont="1" applyBorder="1" applyAlignment="1">
      <alignment horizontal="right" vertical="center" wrapText="1"/>
    </xf>
    <xf numFmtId="178" fontId="9" fillId="0" borderId="3" xfId="1" applyNumberFormat="1" applyFont="1" applyBorder="1">
      <alignment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38" fontId="9" fillId="0" borderId="19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/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7" xfId="0" applyFont="1" applyBorder="1">
      <alignment vertical="center"/>
    </xf>
    <xf numFmtId="38" fontId="5" fillId="0" borderId="0" xfId="1" applyFont="1" applyAlignment="1">
      <alignment horizontal="right"/>
    </xf>
    <xf numFmtId="0" fontId="0" fillId="0" borderId="2" xfId="4" applyFont="1" applyBorder="1" applyAlignment="1">
      <alignment vertical="center"/>
    </xf>
    <xf numFmtId="0" fontId="0" fillId="0" borderId="28" xfId="4" applyFont="1" applyBorder="1" applyAlignment="1">
      <alignment vertical="center"/>
    </xf>
    <xf numFmtId="0" fontId="0" fillId="0" borderId="7" xfId="4" applyFont="1" applyBorder="1" applyAlignment="1">
      <alignment vertical="center"/>
    </xf>
    <xf numFmtId="0" fontId="0" fillId="0" borderId="2" xfId="4" applyFont="1" applyBorder="1" applyAlignment="1">
      <alignment vertical="center" wrapText="1"/>
    </xf>
    <xf numFmtId="0" fontId="0" fillId="0" borderId="6" xfId="4" applyFont="1" applyBorder="1" applyAlignment="1">
      <alignment vertical="center"/>
    </xf>
    <xf numFmtId="0" fontId="0" fillId="0" borderId="28" xfId="4" applyFont="1" applyBorder="1" applyAlignment="1">
      <alignment vertical="center" wrapText="1"/>
    </xf>
    <xf numFmtId="0" fontId="0" fillId="0" borderId="6" xfId="4" applyFont="1" applyBorder="1" applyAlignment="1">
      <alignment horizontal="center" vertical="center"/>
    </xf>
    <xf numFmtId="0" fontId="0" fillId="0" borderId="5" xfId="4" applyFont="1" applyBorder="1" applyAlignment="1">
      <alignment vertical="center"/>
    </xf>
    <xf numFmtId="0" fontId="0" fillId="0" borderId="15" xfId="4" applyFont="1" applyBorder="1" applyAlignment="1">
      <alignment vertical="center"/>
    </xf>
    <xf numFmtId="0" fontId="0" fillId="2" borderId="0" xfId="0" applyFill="1" applyAlignment="1"/>
    <xf numFmtId="0" fontId="5" fillId="2" borderId="0" xfId="0" applyFont="1" applyFill="1" applyAlignment="1"/>
    <xf numFmtId="38" fontId="1" fillId="2" borderId="0" xfId="1" applyFont="1" applyFill="1" applyAlignment="1"/>
    <xf numFmtId="0" fontId="1" fillId="2" borderId="0" xfId="0" applyFont="1" applyFill="1" applyAlignment="1"/>
    <xf numFmtId="179" fontId="0" fillId="2" borderId="4" xfId="1" applyNumberFormat="1" applyFont="1" applyFill="1" applyBorder="1">
      <alignment vertical="center"/>
    </xf>
    <xf numFmtId="179" fontId="0" fillId="2" borderId="4" xfId="1" applyNumberFormat="1" applyFont="1" applyFill="1" applyBorder="1" applyAlignment="1">
      <alignment horizontal="right" vertical="center"/>
    </xf>
    <xf numFmtId="179" fontId="5" fillId="2" borderId="4" xfId="1" applyNumberFormat="1" applyFont="1" applyFill="1" applyBorder="1">
      <alignment vertical="center"/>
    </xf>
    <xf numFmtId="179" fontId="5" fillId="2" borderId="4" xfId="1" applyNumberFormat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8" fontId="0" fillId="0" borderId="0" xfId="1" applyFont="1" applyAlignment="1">
      <alignment horizontal="center"/>
    </xf>
    <xf numFmtId="177" fontId="0" fillId="0" borderId="4" xfId="2" applyNumberFormat="1" applyFont="1" applyBorder="1">
      <alignment vertical="center"/>
    </xf>
    <xf numFmtId="2" fontId="9" fillId="0" borderId="0" xfId="0" applyNumberFormat="1" applyFont="1">
      <alignment vertical="center"/>
    </xf>
    <xf numFmtId="38" fontId="0" fillId="0" borderId="3" xfId="1" applyFont="1" applyBorder="1">
      <alignment vertical="center"/>
    </xf>
    <xf numFmtId="38" fontId="0" fillId="0" borderId="7" xfId="1" applyFont="1" applyBorder="1" applyAlignment="1">
      <alignment vertical="center" wrapText="1"/>
    </xf>
    <xf numFmtId="0" fontId="2" fillId="3" borderId="2" xfId="3" applyFill="1" applyBorder="1" applyAlignment="1">
      <alignment horizontal="center" vertical="center" wrapText="1"/>
    </xf>
    <xf numFmtId="38" fontId="2" fillId="3" borderId="2" xfId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38" fontId="2" fillId="3" borderId="4" xfId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8" fontId="0" fillId="3" borderId="4" xfId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8" fontId="9" fillId="3" borderId="2" xfId="1" applyFont="1" applyFill="1" applyBorder="1" applyAlignment="1">
      <alignment horizontal="center" vertical="center" wrapText="1"/>
    </xf>
    <xf numFmtId="0" fontId="2" fillId="3" borderId="4" xfId="4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38" fontId="14" fillId="3" borderId="4" xfId="1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179" fontId="0" fillId="0" borderId="0" xfId="0" applyNumberFormat="1">
      <alignment vertical="center"/>
    </xf>
    <xf numFmtId="38" fontId="5" fillId="0" borderId="6" xfId="1" applyFont="1" applyFill="1" applyBorder="1">
      <alignment vertical="center"/>
    </xf>
    <xf numFmtId="38" fontId="5" fillId="0" borderId="4" xfId="1" applyFont="1" applyFill="1" applyBorder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9" fillId="0" borderId="20" xfId="1" applyFont="1" applyFill="1" applyBorder="1">
      <alignment vertical="center"/>
    </xf>
    <xf numFmtId="38" fontId="9" fillId="0" borderId="4" xfId="1" applyFont="1" applyFill="1" applyBorder="1">
      <alignment vertical="center"/>
    </xf>
    <xf numFmtId="10" fontId="9" fillId="0" borderId="4" xfId="2" applyNumberFormat="1" applyFont="1" applyFill="1" applyBorder="1">
      <alignment vertical="center"/>
    </xf>
    <xf numFmtId="38" fontId="5" fillId="0" borderId="12" xfId="1" applyFont="1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38" fontId="9" fillId="3" borderId="13" xfId="1" applyFont="1" applyFill="1" applyBorder="1" applyAlignment="1">
      <alignment horizontal="center" vertical="center" wrapText="1"/>
    </xf>
    <xf numFmtId="38" fontId="9" fillId="3" borderId="1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8" fontId="5" fillId="0" borderId="4" xfId="1" applyFont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0" fillId="0" borderId="5" xfId="4" applyFont="1" applyBorder="1" applyAlignment="1">
      <alignment horizontal="left" vertical="center"/>
    </xf>
    <xf numFmtId="0" fontId="0" fillId="0" borderId="6" xfId="4" applyFont="1" applyBorder="1" applyAlignment="1">
      <alignment horizontal="left" vertical="center"/>
    </xf>
    <xf numFmtId="0" fontId="0" fillId="0" borderId="5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0" fillId="2" borderId="2" xfId="4" applyFont="1" applyFill="1" applyBorder="1" applyAlignment="1">
      <alignment horizontal="left" vertical="center" wrapText="1"/>
    </xf>
    <xf numFmtId="0" fontId="0" fillId="2" borderId="28" xfId="4" applyFont="1" applyFill="1" applyBorder="1" applyAlignment="1">
      <alignment horizontal="left" vertical="center" wrapText="1"/>
    </xf>
    <xf numFmtId="0" fontId="0" fillId="2" borderId="7" xfId="4" applyFont="1" applyFill="1" applyBorder="1" applyAlignment="1">
      <alignment horizontal="left" vertical="center" wrapText="1"/>
    </xf>
    <xf numFmtId="0" fontId="2" fillId="3" borderId="5" xfId="4" applyFill="1" applyBorder="1" applyAlignment="1">
      <alignment horizontal="center" vertical="center" wrapText="1"/>
    </xf>
    <xf numFmtId="0" fontId="2" fillId="3" borderId="6" xfId="4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" xfId="3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3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2" fillId="3" borderId="4" xfId="3" applyFill="1" applyBorder="1" applyAlignment="1">
      <alignment horizontal="center" vertical="center" wrapText="1"/>
    </xf>
  </cellXfs>
  <cellStyles count="7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5" xr:uid="{00000000-0005-0000-0000-000004000000}"/>
    <cellStyle name="標準_附属明細表PL・NW・WS　20060423修正版" xfId="4" xr:uid="{00000000-0005-0000-0000-000005000000}"/>
    <cellStyle name="標準１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5"/>
  <sheetViews>
    <sheetView tabSelected="1" zoomScale="85" zoomScaleNormal="85" zoomScaleSheetLayoutView="85" workbookViewId="0">
      <selection activeCell="L140" sqref="L140"/>
    </sheetView>
  </sheetViews>
  <sheetFormatPr defaultColWidth="9" defaultRowHeight="23.25" customHeight="1" x14ac:dyDescent="0.15"/>
  <cols>
    <col min="1" max="1" width="3.5" customWidth="1"/>
    <col min="2" max="2" width="17.125" customWidth="1"/>
    <col min="3" max="3" width="16.625" customWidth="1"/>
    <col min="4" max="4" width="17.75" customWidth="1"/>
    <col min="5" max="5" width="16.125" customWidth="1"/>
    <col min="6" max="6" width="16.125" style="3" customWidth="1"/>
    <col min="7" max="13" width="16.125" customWidth="1"/>
    <col min="14" max="14" width="14.5" customWidth="1"/>
    <col min="15" max="17" width="9.875" customWidth="1"/>
    <col min="18" max="18" width="18.875" customWidth="1"/>
  </cols>
  <sheetData>
    <row r="1" spans="1:18" ht="27" customHeight="1" x14ac:dyDescent="0.15">
      <c r="A1" s="1" t="s">
        <v>0</v>
      </c>
      <c r="B1" s="2"/>
      <c r="C1" s="2"/>
      <c r="D1" s="2"/>
      <c r="E1" s="2"/>
    </row>
    <row r="2" spans="1:18" ht="27" customHeight="1" x14ac:dyDescent="0.15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7" customHeight="1" x14ac:dyDescent="0.15">
      <c r="A3" s="1" t="s">
        <v>2</v>
      </c>
      <c r="B3" s="2"/>
      <c r="C3" s="2"/>
      <c r="D3" s="2"/>
      <c r="E3" s="2"/>
      <c r="F3" s="6"/>
      <c r="G3" s="2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27" customHeight="1" x14ac:dyDescent="0.15">
      <c r="A4" s="2" t="s">
        <v>3</v>
      </c>
      <c r="B4" s="2"/>
      <c r="C4" s="2"/>
      <c r="D4" s="2"/>
      <c r="E4" s="2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7" customHeight="1" x14ac:dyDescent="0.15">
      <c r="A5" s="1" t="s">
        <v>4</v>
      </c>
      <c r="B5" s="2"/>
      <c r="C5" s="2"/>
      <c r="D5" s="2"/>
      <c r="E5" s="2"/>
      <c r="F5" s="6">
        <f>-G5</f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8" customFormat="1" ht="27" customHeight="1" x14ac:dyDescent="0.15">
      <c r="B6" s="9" t="s">
        <v>5</v>
      </c>
      <c r="C6" s="9"/>
      <c r="D6" s="10"/>
      <c r="E6" s="10"/>
      <c r="F6" s="11"/>
      <c r="G6" s="10"/>
      <c r="H6" s="10"/>
      <c r="I6" s="12" t="s">
        <v>6</v>
      </c>
      <c r="J6" s="10"/>
      <c r="L6" s="10"/>
      <c r="M6" s="10"/>
      <c r="N6" s="10"/>
      <c r="O6" s="10"/>
      <c r="P6" s="10"/>
      <c r="R6" s="10"/>
    </row>
    <row r="7" spans="1:18" s="13" customFormat="1" ht="40.5" x14ac:dyDescent="0.15">
      <c r="B7" s="106" t="s">
        <v>7</v>
      </c>
      <c r="C7" s="106" t="s">
        <v>8</v>
      </c>
      <c r="D7" s="106" t="s">
        <v>9</v>
      </c>
      <c r="E7" s="106" t="s">
        <v>10</v>
      </c>
      <c r="F7" s="107" t="s">
        <v>11</v>
      </c>
      <c r="G7" s="106" t="s">
        <v>12</v>
      </c>
      <c r="H7" s="106" t="s">
        <v>13</v>
      </c>
      <c r="I7" s="108" t="s">
        <v>189</v>
      </c>
      <c r="J7" s="14"/>
    </row>
    <row r="8" spans="1:18" ht="27" customHeight="1" x14ac:dyDescent="0.15">
      <c r="B8" s="15" t="s">
        <v>14</v>
      </c>
      <c r="C8" s="16">
        <v>59640274953</v>
      </c>
      <c r="D8" s="16">
        <v>601981506</v>
      </c>
      <c r="E8" s="16"/>
      <c r="F8" s="16">
        <v>60242256459</v>
      </c>
      <c r="G8" s="16">
        <v>22363631272</v>
      </c>
      <c r="H8" s="16">
        <v>665915571</v>
      </c>
      <c r="I8" s="16">
        <v>37878625187</v>
      </c>
      <c r="J8" s="14"/>
    </row>
    <row r="9" spans="1:18" ht="27" customHeight="1" x14ac:dyDescent="0.15">
      <c r="B9" s="15" t="s">
        <v>15</v>
      </c>
      <c r="C9" s="16">
        <v>25633388926</v>
      </c>
      <c r="D9" s="16">
        <v>396744786</v>
      </c>
      <c r="E9" s="17"/>
      <c r="F9" s="16">
        <v>26030133712</v>
      </c>
      <c r="G9" s="17"/>
      <c r="H9" s="17"/>
      <c r="I9" s="17">
        <v>26030133712</v>
      </c>
      <c r="J9" s="14"/>
    </row>
    <row r="10" spans="1:18" ht="27" customHeight="1" x14ac:dyDescent="0.15">
      <c r="B10" s="18" t="s">
        <v>16</v>
      </c>
      <c r="C10" s="19"/>
      <c r="D10" s="19"/>
      <c r="E10" s="19"/>
      <c r="F10" s="19"/>
      <c r="G10" s="19"/>
      <c r="H10" s="19"/>
      <c r="I10" s="17"/>
      <c r="J10" s="14"/>
    </row>
    <row r="11" spans="1:18" ht="27" customHeight="1" x14ac:dyDescent="0.15">
      <c r="B11" s="18" t="s">
        <v>17</v>
      </c>
      <c r="C11" s="20">
        <v>32775082889</v>
      </c>
      <c r="D11" s="20">
        <v>192218400</v>
      </c>
      <c r="E11" s="19">
        <v>0</v>
      </c>
      <c r="F11" s="20">
        <v>32967301289</v>
      </c>
      <c r="G11" s="20">
        <v>21406157831</v>
      </c>
      <c r="H11" s="20">
        <v>647475422</v>
      </c>
      <c r="I11" s="17">
        <v>11561143458</v>
      </c>
      <c r="J11" s="14"/>
    </row>
    <row r="12" spans="1:18" ht="27" customHeight="1" x14ac:dyDescent="0.15">
      <c r="B12" s="15" t="s">
        <v>18</v>
      </c>
      <c r="C12" s="16">
        <v>1200483138</v>
      </c>
      <c r="D12" s="17">
        <v>8218800</v>
      </c>
      <c r="E12" s="17"/>
      <c r="F12" s="16">
        <v>1208701938</v>
      </c>
      <c r="G12" s="16">
        <v>957473441</v>
      </c>
      <c r="H12" s="16">
        <v>18440149</v>
      </c>
      <c r="I12" s="17">
        <v>251228497</v>
      </c>
      <c r="J12" s="14"/>
    </row>
    <row r="13" spans="1:18" ht="27" customHeight="1" x14ac:dyDescent="0.15">
      <c r="B13" s="21" t="s">
        <v>19</v>
      </c>
      <c r="C13" s="19"/>
      <c r="D13" s="19"/>
      <c r="E13" s="19"/>
      <c r="F13" s="19"/>
      <c r="G13" s="19"/>
      <c r="H13" s="19"/>
      <c r="I13" s="17"/>
      <c r="J13" s="14"/>
    </row>
    <row r="14" spans="1:18" ht="27" customHeight="1" x14ac:dyDescent="0.15">
      <c r="B14" s="22" t="s">
        <v>20</v>
      </c>
      <c r="C14" s="17"/>
      <c r="D14" s="17"/>
      <c r="E14" s="17"/>
      <c r="F14" s="17"/>
      <c r="G14" s="17"/>
      <c r="H14" s="17"/>
      <c r="I14" s="17"/>
      <c r="J14" s="14"/>
    </row>
    <row r="15" spans="1:18" ht="27" customHeight="1" x14ac:dyDescent="0.15">
      <c r="B15" s="21" t="s">
        <v>21</v>
      </c>
      <c r="C15" s="19"/>
      <c r="D15" s="19"/>
      <c r="E15" s="19"/>
      <c r="F15" s="19"/>
      <c r="G15" s="19"/>
      <c r="H15" s="19"/>
      <c r="I15" s="17"/>
      <c r="J15" s="14"/>
    </row>
    <row r="16" spans="1:18" ht="27" customHeight="1" x14ac:dyDescent="0.15">
      <c r="B16" s="18" t="s">
        <v>22</v>
      </c>
      <c r="C16" s="19"/>
      <c r="D16" s="19"/>
      <c r="E16" s="19"/>
      <c r="F16" s="19"/>
      <c r="G16" s="19"/>
      <c r="H16" s="19"/>
      <c r="I16" s="17"/>
      <c r="J16" s="14"/>
    </row>
    <row r="17" spans="2:19" ht="27" customHeight="1" x14ac:dyDescent="0.15">
      <c r="B17" s="18" t="s">
        <v>23</v>
      </c>
      <c r="C17" s="19">
        <v>31320000</v>
      </c>
      <c r="D17" s="20">
        <v>4799520</v>
      </c>
      <c r="E17" s="19"/>
      <c r="F17" s="20">
        <v>36119520</v>
      </c>
      <c r="G17" s="19"/>
      <c r="H17" s="19"/>
      <c r="I17" s="17">
        <v>36119520</v>
      </c>
      <c r="J17" s="14"/>
    </row>
    <row r="18" spans="2:19" ht="27" customHeight="1" x14ac:dyDescent="0.15">
      <c r="B18" s="23" t="s">
        <v>24</v>
      </c>
      <c r="C18" s="16">
        <v>18696126349</v>
      </c>
      <c r="D18" s="16">
        <v>576482204</v>
      </c>
      <c r="E18" s="16"/>
      <c r="F18" s="16">
        <v>19272608553</v>
      </c>
      <c r="G18" s="16">
        <v>5890456360</v>
      </c>
      <c r="H18" s="16">
        <v>127554374</v>
      </c>
      <c r="I18" s="16">
        <v>13382152193</v>
      </c>
      <c r="J18" s="14"/>
    </row>
    <row r="19" spans="2:19" ht="27" customHeight="1" x14ac:dyDescent="0.15">
      <c r="B19" s="15" t="s">
        <v>25</v>
      </c>
      <c r="C19" s="16">
        <v>10777707909</v>
      </c>
      <c r="D19" s="16">
        <v>90781484</v>
      </c>
      <c r="E19" s="17">
        <v>0</v>
      </c>
      <c r="F19" s="16">
        <v>10868489393</v>
      </c>
      <c r="G19" s="17">
        <v>0</v>
      </c>
      <c r="H19" s="17">
        <v>0</v>
      </c>
      <c r="I19" s="17">
        <v>10868489393</v>
      </c>
      <c r="J19" s="14"/>
    </row>
    <row r="20" spans="2:19" ht="27" customHeight="1" x14ac:dyDescent="0.15">
      <c r="B20" s="18" t="s">
        <v>26</v>
      </c>
      <c r="C20" s="17">
        <v>268813234</v>
      </c>
      <c r="D20" s="17">
        <v>0</v>
      </c>
      <c r="E20" s="17">
        <v>0</v>
      </c>
      <c r="F20" s="17">
        <v>268813234</v>
      </c>
      <c r="G20" s="17">
        <v>179812012</v>
      </c>
      <c r="H20" s="17">
        <v>6169237</v>
      </c>
      <c r="I20" s="17">
        <v>89001222</v>
      </c>
      <c r="J20" s="14"/>
    </row>
    <row r="21" spans="2:19" ht="27" customHeight="1" x14ac:dyDescent="0.15">
      <c r="B21" s="15" t="s">
        <v>18</v>
      </c>
      <c r="C21" s="16">
        <v>7649605206</v>
      </c>
      <c r="D21" s="16">
        <v>477710720</v>
      </c>
      <c r="E21" s="16">
        <v>0</v>
      </c>
      <c r="F21" s="16">
        <v>8127315926</v>
      </c>
      <c r="G21" s="16">
        <v>5710644348</v>
      </c>
      <c r="H21" s="16">
        <v>121385137</v>
      </c>
      <c r="I21" s="17">
        <v>2416671578</v>
      </c>
      <c r="J21" s="14"/>
    </row>
    <row r="22" spans="2:19" ht="27" customHeight="1" x14ac:dyDescent="0.15">
      <c r="B22" s="15" t="s">
        <v>22</v>
      </c>
      <c r="C22" s="17"/>
      <c r="D22" s="17"/>
      <c r="E22" s="17"/>
      <c r="F22" s="17"/>
      <c r="G22" s="17"/>
      <c r="H22" s="17"/>
      <c r="I22" s="17"/>
      <c r="J22" s="14"/>
    </row>
    <row r="23" spans="2:19" ht="27" customHeight="1" x14ac:dyDescent="0.15">
      <c r="B23" s="18" t="s">
        <v>23</v>
      </c>
      <c r="C23" s="16"/>
      <c r="D23" s="17">
        <v>7990000</v>
      </c>
      <c r="E23" s="16"/>
      <c r="F23" s="17">
        <v>7990000</v>
      </c>
      <c r="G23" s="17"/>
      <c r="H23" s="17"/>
      <c r="I23" s="17">
        <v>7990000</v>
      </c>
      <c r="J23" s="14"/>
    </row>
    <row r="24" spans="2:19" ht="27" customHeight="1" x14ac:dyDescent="0.15">
      <c r="B24" s="15" t="s">
        <v>27</v>
      </c>
      <c r="C24" s="16">
        <v>324373405</v>
      </c>
      <c r="D24" s="16">
        <v>4746276</v>
      </c>
      <c r="E24" s="16"/>
      <c r="F24" s="16">
        <v>329119681</v>
      </c>
      <c r="G24" s="16">
        <v>311753032</v>
      </c>
      <c r="H24" s="16">
        <v>10597360</v>
      </c>
      <c r="I24" s="17">
        <v>17366649</v>
      </c>
      <c r="J24" s="14"/>
    </row>
    <row r="25" spans="2:19" ht="27" customHeight="1" x14ac:dyDescent="0.15">
      <c r="B25" s="24" t="s">
        <v>28</v>
      </c>
      <c r="C25" s="20">
        <v>78660774707</v>
      </c>
      <c r="D25" s="20">
        <v>1183209986</v>
      </c>
      <c r="E25" s="20"/>
      <c r="F25" s="20">
        <v>79843984693</v>
      </c>
      <c r="G25" s="20">
        <v>28565840664</v>
      </c>
      <c r="H25" s="20">
        <v>804067305</v>
      </c>
      <c r="I25" s="20">
        <v>51278144029</v>
      </c>
      <c r="J25" s="14"/>
      <c r="K25" s="129"/>
    </row>
    <row r="26" spans="2:19" ht="27" customHeight="1" x14ac:dyDescent="0.15">
      <c r="B26" s="25"/>
      <c r="C26" s="26"/>
      <c r="D26" s="26"/>
      <c r="E26" s="26"/>
      <c r="F26" s="27"/>
      <c r="G26" s="26"/>
      <c r="H26" s="26"/>
      <c r="I26" s="26"/>
      <c r="J26" s="26"/>
      <c r="K26" s="26"/>
      <c r="L26" s="28"/>
      <c r="M26" s="28"/>
      <c r="N26" s="28"/>
      <c r="O26" s="28"/>
      <c r="P26" s="7"/>
      <c r="Q26" s="7"/>
      <c r="R26" s="7"/>
    </row>
    <row r="27" spans="2:19" s="8" customFormat="1" ht="27" customHeight="1" x14ac:dyDescent="0.15">
      <c r="B27" s="29" t="s">
        <v>29</v>
      </c>
      <c r="C27" s="29"/>
      <c r="D27" s="30"/>
      <c r="E27" s="30"/>
      <c r="F27" s="31"/>
      <c r="G27" s="30"/>
      <c r="H27" s="30"/>
      <c r="I27" s="30"/>
      <c r="J27" s="30"/>
      <c r="K27" s="12" t="s">
        <v>6</v>
      </c>
      <c r="L27" s="30"/>
      <c r="M27" s="30"/>
      <c r="N27" s="30"/>
      <c r="O27" s="30"/>
      <c r="S27" s="32"/>
    </row>
    <row r="28" spans="2:19" s="13" customFormat="1" ht="27" x14ac:dyDescent="0.15">
      <c r="B28" s="109" t="s">
        <v>7</v>
      </c>
      <c r="C28" s="109" t="s">
        <v>30</v>
      </c>
      <c r="D28" s="109" t="s">
        <v>31</v>
      </c>
      <c r="E28" s="109" t="s">
        <v>32</v>
      </c>
      <c r="F28" s="110" t="s">
        <v>33</v>
      </c>
      <c r="G28" s="109" t="s">
        <v>34</v>
      </c>
      <c r="H28" s="109" t="s">
        <v>35</v>
      </c>
      <c r="I28" s="109" t="s">
        <v>36</v>
      </c>
      <c r="J28" s="109" t="s">
        <v>37</v>
      </c>
      <c r="K28" s="106" t="s">
        <v>38</v>
      </c>
    </row>
    <row r="29" spans="2:19" ht="27" customHeight="1" x14ac:dyDescent="0.15">
      <c r="B29" s="33" t="s">
        <v>14</v>
      </c>
      <c r="C29" s="34">
        <v>505499845</v>
      </c>
      <c r="D29" s="34">
        <v>24494022706</v>
      </c>
      <c r="E29" s="34">
        <v>1852209281</v>
      </c>
      <c r="F29" s="34">
        <v>632989195</v>
      </c>
      <c r="G29" s="34">
        <v>288527673</v>
      </c>
      <c r="H29" s="34">
        <v>147537519</v>
      </c>
      <c r="I29" s="34">
        <v>9957838968</v>
      </c>
      <c r="J29" s="34"/>
      <c r="K29" s="16">
        <v>37878625187</v>
      </c>
      <c r="L29" s="129"/>
      <c r="M29" s="129"/>
    </row>
    <row r="30" spans="2:19" ht="27" customHeight="1" x14ac:dyDescent="0.15">
      <c r="B30" s="18" t="s">
        <v>25</v>
      </c>
      <c r="C30" s="36">
        <v>505492688</v>
      </c>
      <c r="D30" s="36">
        <v>17166082092</v>
      </c>
      <c r="E30" s="36">
        <v>876664130</v>
      </c>
      <c r="F30" s="36">
        <v>625190740</v>
      </c>
      <c r="G30" s="36">
        <v>112817456</v>
      </c>
      <c r="H30" s="36">
        <v>41352379</v>
      </c>
      <c r="I30" s="36">
        <v>6702534227</v>
      </c>
      <c r="J30" s="37"/>
      <c r="K30" s="105">
        <v>26030133712</v>
      </c>
      <c r="L30" s="129"/>
      <c r="M30" s="129"/>
    </row>
    <row r="31" spans="2:19" ht="27" customHeight="1" x14ac:dyDescent="0.15">
      <c r="B31" s="18" t="s">
        <v>16</v>
      </c>
      <c r="C31" s="37"/>
      <c r="D31" s="37"/>
      <c r="E31" s="37"/>
      <c r="F31" s="37"/>
      <c r="G31" s="37"/>
      <c r="H31" s="37"/>
      <c r="I31" s="37"/>
      <c r="J31" s="37"/>
      <c r="K31" s="16"/>
      <c r="L31" s="129"/>
      <c r="M31" s="129"/>
    </row>
    <row r="32" spans="2:19" ht="27" customHeight="1" x14ac:dyDescent="0.15">
      <c r="B32" s="15" t="s">
        <v>17</v>
      </c>
      <c r="C32" s="36">
        <v>7157</v>
      </c>
      <c r="D32" s="36">
        <v>7186167541</v>
      </c>
      <c r="E32" s="36">
        <v>973833348</v>
      </c>
      <c r="F32" s="36">
        <v>7798455</v>
      </c>
      <c r="G32" s="36">
        <v>175710214</v>
      </c>
      <c r="H32" s="36"/>
      <c r="I32" s="36">
        <v>3217626743</v>
      </c>
      <c r="J32" s="37"/>
      <c r="K32" s="16">
        <v>11561143458</v>
      </c>
      <c r="L32" s="129"/>
      <c r="M32" s="129"/>
    </row>
    <row r="33" spans="2:13" ht="27" customHeight="1" x14ac:dyDescent="0.15">
      <c r="B33" s="18" t="s">
        <v>18</v>
      </c>
      <c r="C33" s="36"/>
      <c r="D33" s="36">
        <v>136973553</v>
      </c>
      <c r="E33" s="36">
        <v>1711803</v>
      </c>
      <c r="F33" s="37"/>
      <c r="G33" s="36">
        <v>3</v>
      </c>
      <c r="H33" s="37">
        <v>106185140</v>
      </c>
      <c r="I33" s="36">
        <v>6357998</v>
      </c>
      <c r="J33" s="37"/>
      <c r="K33" s="16">
        <v>251228497</v>
      </c>
      <c r="L33" s="129"/>
      <c r="M33" s="129"/>
    </row>
    <row r="34" spans="2:13" ht="27" customHeight="1" x14ac:dyDescent="0.15">
      <c r="B34" s="21" t="s">
        <v>19</v>
      </c>
      <c r="C34" s="37"/>
      <c r="D34" s="37"/>
      <c r="E34" s="37"/>
      <c r="F34" s="37"/>
      <c r="G34" s="37"/>
      <c r="H34" s="37"/>
      <c r="I34" s="37"/>
      <c r="J34" s="37"/>
      <c r="K34" s="16"/>
      <c r="L34" s="129"/>
      <c r="M34" s="129"/>
    </row>
    <row r="35" spans="2:13" ht="27" customHeight="1" x14ac:dyDescent="0.15">
      <c r="B35" s="22" t="s">
        <v>20</v>
      </c>
      <c r="C35" s="35"/>
      <c r="D35" s="35"/>
      <c r="E35" s="35"/>
      <c r="F35" s="35"/>
      <c r="G35" s="35"/>
      <c r="H35" s="35"/>
      <c r="I35" s="35"/>
      <c r="J35" s="35"/>
      <c r="K35" s="16"/>
      <c r="L35" s="129"/>
      <c r="M35" s="129"/>
    </row>
    <row r="36" spans="2:13" ht="27" customHeight="1" x14ac:dyDescent="0.15">
      <c r="B36" s="21" t="s">
        <v>21</v>
      </c>
      <c r="C36" s="37"/>
      <c r="D36" s="37"/>
      <c r="E36" s="37"/>
      <c r="F36" s="37"/>
      <c r="G36" s="37"/>
      <c r="H36" s="37"/>
      <c r="I36" s="37"/>
      <c r="J36" s="37"/>
      <c r="K36" s="16"/>
      <c r="L36" s="129"/>
      <c r="M36" s="129"/>
    </row>
    <row r="37" spans="2:13" ht="27" customHeight="1" x14ac:dyDescent="0.15">
      <c r="B37" s="18" t="s">
        <v>22</v>
      </c>
      <c r="C37" s="37"/>
      <c r="D37" s="37"/>
      <c r="E37" s="37"/>
      <c r="F37" s="37"/>
      <c r="G37" s="37"/>
      <c r="H37" s="37"/>
      <c r="I37" s="37"/>
      <c r="J37" s="37"/>
      <c r="K37" s="16"/>
      <c r="L37" s="129"/>
      <c r="M37" s="129"/>
    </row>
    <row r="38" spans="2:13" ht="27" customHeight="1" x14ac:dyDescent="0.15">
      <c r="B38" s="18" t="s">
        <v>23</v>
      </c>
      <c r="C38" s="36"/>
      <c r="D38" s="36">
        <v>4799520</v>
      </c>
      <c r="E38" s="37"/>
      <c r="F38" s="37"/>
      <c r="G38" s="37"/>
      <c r="H38" s="37"/>
      <c r="I38" s="36">
        <v>31320000</v>
      </c>
      <c r="J38" s="37"/>
      <c r="K38" s="16">
        <v>36119520</v>
      </c>
      <c r="L38" s="129"/>
      <c r="M38" s="129"/>
    </row>
    <row r="39" spans="2:13" ht="27" customHeight="1" x14ac:dyDescent="0.15">
      <c r="B39" s="38" t="s">
        <v>24</v>
      </c>
      <c r="C39" s="36">
        <v>13382152193</v>
      </c>
      <c r="D39" s="36"/>
      <c r="E39" s="36"/>
      <c r="F39" s="36"/>
      <c r="G39" s="36"/>
      <c r="H39" s="36"/>
      <c r="I39" s="36"/>
      <c r="J39" s="36"/>
      <c r="K39" s="20">
        <v>13382152193</v>
      </c>
      <c r="L39" s="129"/>
      <c r="M39" s="129"/>
    </row>
    <row r="40" spans="2:13" ht="27" customHeight="1" x14ac:dyDescent="0.15">
      <c r="B40" s="18" t="s">
        <v>25</v>
      </c>
      <c r="C40" s="36">
        <v>10868489393</v>
      </c>
      <c r="D40" s="36"/>
      <c r="E40" s="37"/>
      <c r="F40" s="37"/>
      <c r="G40" s="37"/>
      <c r="H40" s="36"/>
      <c r="I40" s="36"/>
      <c r="J40" s="37"/>
      <c r="K40" s="16">
        <v>10868489393</v>
      </c>
      <c r="L40" s="129"/>
      <c r="M40" s="129"/>
    </row>
    <row r="41" spans="2:13" ht="27" customHeight="1" x14ac:dyDescent="0.15">
      <c r="B41" s="18" t="s">
        <v>26</v>
      </c>
      <c r="C41" s="37">
        <v>89001222</v>
      </c>
      <c r="D41" s="37"/>
      <c r="E41" s="37"/>
      <c r="F41" s="37"/>
      <c r="G41" s="37"/>
      <c r="H41" s="37"/>
      <c r="I41" s="37"/>
      <c r="J41" s="37"/>
      <c r="K41" s="16">
        <v>89001222</v>
      </c>
      <c r="L41" s="129"/>
      <c r="M41" s="129"/>
    </row>
    <row r="42" spans="2:13" ht="27" customHeight="1" x14ac:dyDescent="0.15">
      <c r="B42" s="15" t="s">
        <v>18</v>
      </c>
      <c r="C42" s="36">
        <v>2416671578</v>
      </c>
      <c r="D42" s="37"/>
      <c r="E42" s="37"/>
      <c r="F42" s="37"/>
      <c r="G42" s="36"/>
      <c r="H42" s="37"/>
      <c r="I42" s="37"/>
      <c r="J42" s="37"/>
      <c r="K42" s="16">
        <v>2416671578</v>
      </c>
      <c r="L42" s="129"/>
      <c r="M42" s="129"/>
    </row>
    <row r="43" spans="2:13" ht="27" customHeight="1" x14ac:dyDescent="0.15">
      <c r="B43" s="18" t="s">
        <v>22</v>
      </c>
      <c r="C43" s="37"/>
      <c r="D43" s="37"/>
      <c r="E43" s="37"/>
      <c r="F43" s="37"/>
      <c r="G43" s="37"/>
      <c r="H43" s="37"/>
      <c r="I43" s="37"/>
      <c r="J43" s="37"/>
      <c r="K43" s="16"/>
      <c r="L43" s="129"/>
      <c r="M43" s="129"/>
    </row>
    <row r="44" spans="2:13" ht="27" customHeight="1" x14ac:dyDescent="0.15">
      <c r="B44" s="15" t="s">
        <v>23</v>
      </c>
      <c r="C44" s="37">
        <v>7990000</v>
      </c>
      <c r="D44" s="37"/>
      <c r="E44" s="37"/>
      <c r="F44" s="37"/>
      <c r="G44" s="37"/>
      <c r="H44" s="37"/>
      <c r="I44" s="37"/>
      <c r="J44" s="37"/>
      <c r="K44" s="16">
        <v>7990000</v>
      </c>
      <c r="L44" s="129"/>
      <c r="M44" s="129"/>
    </row>
    <row r="45" spans="2:13" ht="27" customHeight="1" x14ac:dyDescent="0.15">
      <c r="B45" s="39" t="s">
        <v>27</v>
      </c>
      <c r="C45" s="36"/>
      <c r="D45" s="36">
        <v>2067248</v>
      </c>
      <c r="E45" s="36"/>
      <c r="F45" s="37"/>
      <c r="G45" s="36"/>
      <c r="H45" s="36">
        <v>2570400</v>
      </c>
      <c r="I45" s="36">
        <v>12729001</v>
      </c>
      <c r="J45" s="37"/>
      <c r="K45" s="16">
        <v>17366649</v>
      </c>
      <c r="L45" s="129"/>
      <c r="M45" s="129"/>
    </row>
    <row r="46" spans="2:13" ht="27" customHeight="1" x14ac:dyDescent="0.15">
      <c r="B46" s="24" t="s">
        <v>38</v>
      </c>
      <c r="C46" s="36">
        <v>13887652038</v>
      </c>
      <c r="D46" s="36">
        <v>24496089954</v>
      </c>
      <c r="E46" s="36">
        <v>1852209281</v>
      </c>
      <c r="F46" s="36">
        <v>632989195</v>
      </c>
      <c r="G46" s="36">
        <v>288527673</v>
      </c>
      <c r="H46" s="36">
        <v>150107919</v>
      </c>
      <c r="I46" s="36">
        <v>9970567969</v>
      </c>
      <c r="J46" s="36"/>
      <c r="K46" s="20">
        <v>51278144029</v>
      </c>
      <c r="L46" s="129"/>
      <c r="M46" s="129"/>
    </row>
    <row r="47" spans="2:13" ht="27" customHeight="1" x14ac:dyDescent="0.15">
      <c r="C47" s="129"/>
      <c r="D47" s="129"/>
      <c r="E47" s="129"/>
      <c r="F47" s="129"/>
      <c r="G47" s="129"/>
      <c r="H47" s="129"/>
      <c r="I47" s="129"/>
      <c r="J47" s="129"/>
      <c r="K47" s="129"/>
      <c r="L47" s="129"/>
    </row>
    <row r="48" spans="2:13" s="8" customFormat="1" ht="27" customHeight="1" x14ac:dyDescent="0.15">
      <c r="B48" s="40" t="s">
        <v>39</v>
      </c>
      <c r="C48" s="40"/>
      <c r="D48" s="40"/>
      <c r="E48" s="40"/>
      <c r="F48" s="41"/>
      <c r="G48" s="40"/>
      <c r="H48" s="40"/>
      <c r="I48" s="40"/>
      <c r="J48" s="40"/>
      <c r="K48" s="40"/>
      <c r="L48" s="40"/>
    </row>
    <row r="49" spans="2:13" s="8" customFormat="1" ht="27" customHeight="1" x14ac:dyDescent="0.15">
      <c r="B49" s="8" t="s">
        <v>40</v>
      </c>
      <c r="F49" s="31"/>
      <c r="J49" s="12" t="s">
        <v>6</v>
      </c>
    </row>
    <row r="50" spans="2:13" s="13" customFormat="1" ht="40.5" x14ac:dyDescent="0.15">
      <c r="B50" s="140" t="s">
        <v>41</v>
      </c>
      <c r="C50" s="140"/>
      <c r="D50" s="111" t="s">
        <v>42</v>
      </c>
      <c r="E50" s="111" t="s">
        <v>43</v>
      </c>
      <c r="F50" s="112" t="s">
        <v>44</v>
      </c>
      <c r="G50" s="111" t="s">
        <v>45</v>
      </c>
      <c r="H50" s="111" t="s">
        <v>46</v>
      </c>
      <c r="I50" s="111" t="s">
        <v>47</v>
      </c>
      <c r="J50" s="111" t="s">
        <v>48</v>
      </c>
    </row>
    <row r="51" spans="2:13" ht="27" customHeight="1" x14ac:dyDescent="0.15">
      <c r="B51" s="141"/>
      <c r="C51" s="141"/>
      <c r="D51" s="20"/>
      <c r="E51" s="20"/>
      <c r="F51" s="20"/>
      <c r="G51" s="20"/>
      <c r="H51" s="20"/>
      <c r="I51" s="20"/>
      <c r="J51" s="20"/>
    </row>
    <row r="52" spans="2:13" ht="27" customHeight="1" x14ac:dyDescent="0.15">
      <c r="B52" s="142" t="s">
        <v>28</v>
      </c>
      <c r="C52" s="142"/>
      <c r="D52" s="42"/>
      <c r="E52" s="42"/>
      <c r="F52" s="20"/>
      <c r="G52" s="42"/>
      <c r="H52" s="43"/>
      <c r="I52" s="43"/>
      <c r="J52" s="43"/>
    </row>
    <row r="53" spans="2:13" ht="27" customHeight="1" x14ac:dyDescent="0.15"/>
    <row r="54" spans="2:13" s="8" customFormat="1" ht="27" customHeight="1" x14ac:dyDescent="0.15">
      <c r="B54" s="8" t="s">
        <v>49</v>
      </c>
      <c r="F54" s="31"/>
      <c r="L54" s="12" t="s">
        <v>6</v>
      </c>
    </row>
    <row r="55" spans="2:13" ht="40.5" x14ac:dyDescent="0.15">
      <c r="B55" s="140" t="s">
        <v>50</v>
      </c>
      <c r="C55" s="140"/>
      <c r="D55" s="113" t="s">
        <v>51</v>
      </c>
      <c r="E55" s="111" t="s">
        <v>52</v>
      </c>
      <c r="F55" s="112" t="s">
        <v>53</v>
      </c>
      <c r="G55" s="111" t="s">
        <v>54</v>
      </c>
      <c r="H55" s="111" t="s">
        <v>55</v>
      </c>
      <c r="I55" s="111" t="s">
        <v>56</v>
      </c>
      <c r="J55" s="111" t="s">
        <v>57</v>
      </c>
      <c r="K55" s="111" t="s">
        <v>58</v>
      </c>
      <c r="L55" s="114" t="s">
        <v>59</v>
      </c>
    </row>
    <row r="56" spans="2:13" ht="27" customHeight="1" x14ac:dyDescent="0.15">
      <c r="B56" s="143" t="s">
        <v>219</v>
      </c>
      <c r="C56" s="144"/>
      <c r="D56" s="20">
        <v>736098008</v>
      </c>
      <c r="E56" s="20"/>
      <c r="F56" s="20"/>
      <c r="G56" s="20"/>
      <c r="H56" s="20"/>
      <c r="I56" s="102"/>
      <c r="J56" s="43">
        <v>736098008</v>
      </c>
      <c r="K56" s="20"/>
      <c r="L56" s="20">
        <v>0</v>
      </c>
    </row>
    <row r="57" spans="2:13" ht="27" customHeight="1" x14ac:dyDescent="0.15">
      <c r="B57" s="147" t="s">
        <v>224</v>
      </c>
      <c r="C57" s="148"/>
      <c r="D57" s="20">
        <v>1414544029</v>
      </c>
      <c r="E57" s="20"/>
      <c r="F57" s="20"/>
      <c r="G57" s="20"/>
      <c r="H57" s="20"/>
      <c r="I57" s="102"/>
      <c r="J57" s="43">
        <v>1414544029</v>
      </c>
      <c r="K57" s="20"/>
      <c r="L57" s="20">
        <v>0</v>
      </c>
      <c r="M57" s="104"/>
    </row>
    <row r="58" spans="2:13" ht="27" customHeight="1" x14ac:dyDescent="0.15">
      <c r="B58" s="149" t="s">
        <v>190</v>
      </c>
      <c r="C58" s="149"/>
      <c r="D58" s="20">
        <v>5000000</v>
      </c>
      <c r="E58" s="20"/>
      <c r="F58" s="20"/>
      <c r="G58" s="20"/>
      <c r="H58" s="20"/>
      <c r="I58" s="102"/>
      <c r="J58" s="20">
        <v>5000000</v>
      </c>
      <c r="K58" s="20"/>
      <c r="L58" s="20">
        <v>5000000</v>
      </c>
      <c r="M58" s="104"/>
    </row>
    <row r="59" spans="2:13" ht="27" customHeight="1" x14ac:dyDescent="0.15">
      <c r="B59" s="141"/>
      <c r="C59" s="141"/>
      <c r="D59" s="20"/>
      <c r="E59" s="20"/>
      <c r="F59" s="20"/>
      <c r="G59" s="20"/>
      <c r="H59" s="20"/>
      <c r="I59" s="102"/>
      <c r="J59" s="20"/>
      <c r="K59" s="20"/>
      <c r="L59" s="20"/>
      <c r="M59" s="104"/>
    </row>
    <row r="60" spans="2:13" ht="27" customHeight="1" x14ac:dyDescent="0.15">
      <c r="B60" s="143"/>
      <c r="C60" s="144"/>
      <c r="D60" s="20"/>
      <c r="E60" s="20"/>
      <c r="F60" s="20"/>
      <c r="G60" s="20"/>
      <c r="H60" s="20"/>
      <c r="I60" s="102"/>
      <c r="J60" s="20"/>
      <c r="K60" s="20"/>
      <c r="L60" s="20"/>
    </row>
    <row r="61" spans="2:13" ht="27" customHeight="1" x14ac:dyDescent="0.15">
      <c r="B61" s="142" t="s">
        <v>28</v>
      </c>
      <c r="C61" s="142"/>
      <c r="D61" s="20">
        <f>SUM(D56:D60)</f>
        <v>2155642037</v>
      </c>
      <c r="E61" s="20"/>
      <c r="F61" s="20"/>
      <c r="G61" s="20"/>
      <c r="H61" s="20"/>
      <c r="I61" s="20"/>
      <c r="J61" s="20">
        <f>SUM(J56:J60)</f>
        <v>2155642037</v>
      </c>
      <c r="K61" s="20"/>
      <c r="L61" s="20">
        <f>SUM(L56:L60)</f>
        <v>5000000</v>
      </c>
    </row>
    <row r="62" spans="2:13" ht="27" customHeight="1" x14ac:dyDescent="0.15">
      <c r="B62" s="13"/>
    </row>
    <row r="63" spans="2:13" s="8" customFormat="1" ht="27" customHeight="1" x14ac:dyDescent="0.15">
      <c r="B63" s="8" t="s">
        <v>60</v>
      </c>
      <c r="F63" s="31"/>
      <c r="K63" s="32"/>
      <c r="M63" s="12" t="s">
        <v>6</v>
      </c>
    </row>
    <row r="64" spans="2:13" ht="40.5" x14ac:dyDescent="0.15">
      <c r="B64" s="140" t="s">
        <v>50</v>
      </c>
      <c r="C64" s="140"/>
      <c r="D64" s="111" t="s">
        <v>61</v>
      </c>
      <c r="E64" s="111" t="s">
        <v>52</v>
      </c>
      <c r="F64" s="112" t="s">
        <v>53</v>
      </c>
      <c r="G64" s="111" t="s">
        <v>54</v>
      </c>
      <c r="H64" s="111" t="s">
        <v>55</v>
      </c>
      <c r="I64" s="111" t="s">
        <v>56</v>
      </c>
      <c r="J64" s="111" t="s">
        <v>57</v>
      </c>
      <c r="K64" s="111" t="s">
        <v>62</v>
      </c>
      <c r="L64" s="111" t="s">
        <v>63</v>
      </c>
      <c r="M64" s="114" t="s">
        <v>59</v>
      </c>
    </row>
    <row r="65" spans="2:13" ht="27" customHeight="1" x14ac:dyDescent="0.15">
      <c r="B65" s="150" t="s">
        <v>191</v>
      </c>
      <c r="C65" s="148"/>
      <c r="D65" s="20">
        <v>200000</v>
      </c>
      <c r="E65" s="20"/>
      <c r="F65" s="20"/>
      <c r="G65" s="20">
        <f t="shared" ref="G65:G74" si="0">+E65-F65</f>
        <v>0</v>
      </c>
      <c r="H65" s="20"/>
      <c r="I65" s="44"/>
      <c r="J65" s="20"/>
      <c r="K65" s="42"/>
      <c r="L65" s="43">
        <f t="shared" ref="L65:L74" si="1">+D65-K65</f>
        <v>200000</v>
      </c>
      <c r="M65" s="20">
        <v>200000</v>
      </c>
    </row>
    <row r="66" spans="2:13" ht="27" customHeight="1" x14ac:dyDescent="0.15">
      <c r="B66" s="150" t="s">
        <v>192</v>
      </c>
      <c r="C66" s="148"/>
      <c r="D66" s="20">
        <v>480000</v>
      </c>
      <c r="E66" s="20"/>
      <c r="F66" s="20"/>
      <c r="G66" s="20">
        <f t="shared" si="0"/>
        <v>0</v>
      </c>
      <c r="H66" s="20"/>
      <c r="I66" s="44"/>
      <c r="J66" s="20"/>
      <c r="K66" s="42"/>
      <c r="L66" s="43">
        <f t="shared" si="1"/>
        <v>480000</v>
      </c>
      <c r="M66" s="20">
        <v>480000</v>
      </c>
    </row>
    <row r="67" spans="2:13" ht="27" customHeight="1" x14ac:dyDescent="0.15">
      <c r="B67" s="150" t="s">
        <v>193</v>
      </c>
      <c r="C67" s="148"/>
      <c r="D67" s="20">
        <v>300000</v>
      </c>
      <c r="E67" s="20"/>
      <c r="F67" s="20"/>
      <c r="G67" s="20">
        <f t="shared" si="0"/>
        <v>0</v>
      </c>
      <c r="H67" s="20"/>
      <c r="I67" s="44"/>
      <c r="J67" s="20"/>
      <c r="K67" s="42"/>
      <c r="L67" s="43">
        <f t="shared" si="1"/>
        <v>300000</v>
      </c>
      <c r="M67" s="20">
        <v>300000</v>
      </c>
    </row>
    <row r="68" spans="2:13" ht="27" customHeight="1" x14ac:dyDescent="0.15">
      <c r="B68" s="150" t="s">
        <v>194</v>
      </c>
      <c r="C68" s="148"/>
      <c r="D68" s="20">
        <v>100000</v>
      </c>
      <c r="E68" s="20"/>
      <c r="F68" s="20"/>
      <c r="G68" s="20">
        <f t="shared" si="0"/>
        <v>0</v>
      </c>
      <c r="H68" s="20"/>
      <c r="I68" s="44"/>
      <c r="J68" s="20"/>
      <c r="K68" s="42"/>
      <c r="L68" s="43">
        <f t="shared" si="1"/>
        <v>100000</v>
      </c>
      <c r="M68" s="20">
        <v>100000</v>
      </c>
    </row>
    <row r="69" spans="2:13" ht="27" customHeight="1" x14ac:dyDescent="0.15">
      <c r="B69" s="150" t="s">
        <v>195</v>
      </c>
      <c r="C69" s="148"/>
      <c r="D69" s="20">
        <v>1400000</v>
      </c>
      <c r="E69" s="20"/>
      <c r="F69" s="20"/>
      <c r="G69" s="20">
        <f t="shared" si="0"/>
        <v>0</v>
      </c>
      <c r="H69" s="20"/>
      <c r="I69" s="44"/>
      <c r="J69" s="20"/>
      <c r="K69" s="42"/>
      <c r="L69" s="43">
        <f t="shared" si="1"/>
        <v>1400000</v>
      </c>
      <c r="M69" s="20">
        <v>1400000</v>
      </c>
    </row>
    <row r="70" spans="2:13" ht="27" customHeight="1" x14ac:dyDescent="0.15">
      <c r="B70" s="150" t="s">
        <v>196</v>
      </c>
      <c r="C70" s="148"/>
      <c r="D70" s="20">
        <v>1800000</v>
      </c>
      <c r="E70" s="20"/>
      <c r="F70" s="20"/>
      <c r="G70" s="20">
        <f t="shared" si="0"/>
        <v>0</v>
      </c>
      <c r="H70" s="20"/>
      <c r="I70" s="44"/>
      <c r="J70" s="20"/>
      <c r="K70" s="42"/>
      <c r="L70" s="43">
        <f t="shared" si="1"/>
        <v>1800000</v>
      </c>
      <c r="M70" s="20">
        <v>1800000</v>
      </c>
    </row>
    <row r="71" spans="2:13" ht="27" customHeight="1" x14ac:dyDescent="0.15">
      <c r="B71" s="150" t="s">
        <v>197</v>
      </c>
      <c r="C71" s="148"/>
      <c r="D71" s="20">
        <v>31000</v>
      </c>
      <c r="E71" s="20"/>
      <c r="F71" s="20"/>
      <c r="G71" s="20">
        <f>+E71-F71</f>
        <v>0</v>
      </c>
      <c r="H71" s="20"/>
      <c r="I71" s="44"/>
      <c r="J71" s="20"/>
      <c r="K71" s="42"/>
      <c r="L71" s="43">
        <f t="shared" si="1"/>
        <v>31000</v>
      </c>
      <c r="M71" s="20">
        <v>31000</v>
      </c>
    </row>
    <row r="72" spans="2:13" ht="27" customHeight="1" x14ac:dyDescent="0.15">
      <c r="B72" s="150" t="s">
        <v>198</v>
      </c>
      <c r="C72" s="148"/>
      <c r="D72" s="20">
        <v>666000</v>
      </c>
      <c r="E72" s="20"/>
      <c r="F72" s="20"/>
      <c r="G72" s="20">
        <f t="shared" si="0"/>
        <v>0</v>
      </c>
      <c r="H72" s="20"/>
      <c r="I72" s="44"/>
      <c r="J72" s="20"/>
      <c r="K72" s="42"/>
      <c r="L72" s="43">
        <f t="shared" si="1"/>
        <v>666000</v>
      </c>
      <c r="M72" s="20">
        <v>666000</v>
      </c>
    </row>
    <row r="73" spans="2:13" ht="27" customHeight="1" x14ac:dyDescent="0.15">
      <c r="B73" s="150" t="s">
        <v>199</v>
      </c>
      <c r="C73" s="148"/>
      <c r="D73" s="20">
        <v>5100000</v>
      </c>
      <c r="E73" s="20"/>
      <c r="F73" s="20"/>
      <c r="G73" s="20">
        <f t="shared" si="0"/>
        <v>0</v>
      </c>
      <c r="H73" s="20"/>
      <c r="I73" s="44"/>
      <c r="J73" s="20"/>
      <c r="K73" s="42"/>
      <c r="L73" s="43">
        <f t="shared" si="1"/>
        <v>5100000</v>
      </c>
      <c r="M73" s="20">
        <v>5100000</v>
      </c>
    </row>
    <row r="74" spans="2:13" ht="27" customHeight="1" x14ac:dyDescent="0.15">
      <c r="B74" s="150" t="s">
        <v>200</v>
      </c>
      <c r="C74" s="148"/>
      <c r="D74" s="20">
        <v>0</v>
      </c>
      <c r="E74" s="20"/>
      <c r="F74" s="20"/>
      <c r="G74" s="20">
        <f t="shared" si="0"/>
        <v>0</v>
      </c>
      <c r="H74" s="20"/>
      <c r="I74" s="44"/>
      <c r="J74" s="20"/>
      <c r="K74" s="42"/>
      <c r="L74" s="43">
        <f t="shared" si="1"/>
        <v>0</v>
      </c>
      <c r="M74" s="20">
        <v>0</v>
      </c>
    </row>
    <row r="75" spans="2:13" ht="27" customHeight="1" x14ac:dyDescent="0.15">
      <c r="B75" s="142" t="s">
        <v>28</v>
      </c>
      <c r="C75" s="142"/>
      <c r="D75" s="20">
        <f t="shared" ref="D75:M75" si="2">SUM(D65:D74)</f>
        <v>10077000</v>
      </c>
      <c r="E75" s="20">
        <f t="shared" si="2"/>
        <v>0</v>
      </c>
      <c r="F75" s="20">
        <f t="shared" si="2"/>
        <v>0</v>
      </c>
      <c r="G75" s="20">
        <f t="shared" si="2"/>
        <v>0</v>
      </c>
      <c r="H75" s="20">
        <f t="shared" si="2"/>
        <v>0</v>
      </c>
      <c r="I75" s="20">
        <f t="shared" si="2"/>
        <v>0</v>
      </c>
      <c r="J75" s="20">
        <f t="shared" si="2"/>
        <v>0</v>
      </c>
      <c r="K75" s="20">
        <f t="shared" si="2"/>
        <v>0</v>
      </c>
      <c r="L75" s="20">
        <f t="shared" si="2"/>
        <v>10077000</v>
      </c>
      <c r="M75" s="20">
        <f t="shared" si="2"/>
        <v>10077000</v>
      </c>
    </row>
    <row r="76" spans="2:13" ht="27" customHeight="1" x14ac:dyDescent="0.15"/>
    <row r="77" spans="2:13" s="8" customFormat="1" ht="27" customHeight="1" x14ac:dyDescent="0.15">
      <c r="B77" s="45" t="s">
        <v>64</v>
      </c>
      <c r="F77" s="31"/>
      <c r="I77" s="12" t="s">
        <v>6</v>
      </c>
    </row>
    <row r="78" spans="2:13" ht="27" x14ac:dyDescent="0.15">
      <c r="B78" s="140" t="s">
        <v>65</v>
      </c>
      <c r="C78" s="140"/>
      <c r="D78" s="115" t="s">
        <v>66</v>
      </c>
      <c r="E78" s="115" t="s">
        <v>67</v>
      </c>
      <c r="F78" s="116" t="s">
        <v>68</v>
      </c>
      <c r="G78" s="115" t="s">
        <v>69</v>
      </c>
      <c r="H78" s="113" t="s">
        <v>70</v>
      </c>
      <c r="I78" s="111" t="s">
        <v>71</v>
      </c>
    </row>
    <row r="79" spans="2:13" ht="27" customHeight="1" x14ac:dyDescent="0.15">
      <c r="B79" s="145" t="s">
        <v>201</v>
      </c>
      <c r="C79" s="146"/>
      <c r="D79" s="20">
        <v>2086036864</v>
      </c>
      <c r="E79" s="20"/>
      <c r="F79" s="20"/>
      <c r="G79" s="20"/>
      <c r="H79" s="20">
        <f>+D79+E79+F79+G79</f>
        <v>2086036864</v>
      </c>
      <c r="I79" s="20">
        <v>2089074864</v>
      </c>
    </row>
    <row r="80" spans="2:13" ht="27" customHeight="1" x14ac:dyDescent="0.15">
      <c r="B80" s="145" t="s">
        <v>202</v>
      </c>
      <c r="C80" s="146"/>
      <c r="D80" s="20">
        <v>24253135</v>
      </c>
      <c r="E80" s="20"/>
      <c r="F80" s="20"/>
      <c r="G80" s="20"/>
      <c r="H80" s="20">
        <f t="shared" ref="H80:H94" si="3">+D80+E80+F80+G80</f>
        <v>24253135</v>
      </c>
      <c r="I80" s="20">
        <v>24253135</v>
      </c>
    </row>
    <row r="81" spans="2:9" ht="27" customHeight="1" x14ac:dyDescent="0.15">
      <c r="B81" s="145" t="s">
        <v>203</v>
      </c>
      <c r="C81" s="146"/>
      <c r="D81" s="20">
        <v>202273339</v>
      </c>
      <c r="E81" s="20"/>
      <c r="F81" s="20"/>
      <c r="G81" s="20"/>
      <c r="H81" s="20">
        <f t="shared" si="3"/>
        <v>202273339</v>
      </c>
      <c r="I81" s="20">
        <v>202273339</v>
      </c>
    </row>
    <row r="82" spans="2:9" ht="27" customHeight="1" x14ac:dyDescent="0.15">
      <c r="B82" s="145" t="s">
        <v>204</v>
      </c>
      <c r="C82" s="146"/>
      <c r="D82" s="20">
        <v>175105</v>
      </c>
      <c r="E82" s="20"/>
      <c r="F82" s="20"/>
      <c r="G82" s="20"/>
      <c r="H82" s="20">
        <f t="shared" si="3"/>
        <v>175105</v>
      </c>
      <c r="I82" s="20">
        <v>175105</v>
      </c>
    </row>
    <row r="83" spans="2:9" ht="27" customHeight="1" x14ac:dyDescent="0.15">
      <c r="B83" s="145" t="s">
        <v>205</v>
      </c>
      <c r="C83" s="146"/>
      <c r="D83" s="20">
        <v>55920000</v>
      </c>
      <c r="E83" s="20"/>
      <c r="F83" s="20"/>
      <c r="G83" s="20"/>
      <c r="H83" s="20">
        <f t="shared" si="3"/>
        <v>55920000</v>
      </c>
      <c r="I83" s="20">
        <v>55663486</v>
      </c>
    </row>
    <row r="84" spans="2:9" ht="27" customHeight="1" x14ac:dyDescent="0.15">
      <c r="B84" s="145" t="s">
        <v>206</v>
      </c>
      <c r="C84" s="146"/>
      <c r="D84" s="20">
        <v>1000000</v>
      </c>
      <c r="E84" s="20"/>
      <c r="F84" s="20"/>
      <c r="G84" s="20"/>
      <c r="H84" s="20">
        <f t="shared" si="3"/>
        <v>1000000</v>
      </c>
      <c r="I84" s="20">
        <v>1000000</v>
      </c>
    </row>
    <row r="85" spans="2:9" ht="27" customHeight="1" x14ac:dyDescent="0.15">
      <c r="B85" s="145" t="s">
        <v>207</v>
      </c>
      <c r="C85" s="146"/>
      <c r="D85" s="20">
        <v>8950000</v>
      </c>
      <c r="E85" s="20"/>
      <c r="F85" s="20"/>
      <c r="G85" s="20"/>
      <c r="H85" s="20">
        <f t="shared" si="3"/>
        <v>8950000</v>
      </c>
      <c r="I85" s="20">
        <v>8950000</v>
      </c>
    </row>
    <row r="86" spans="2:9" ht="27" customHeight="1" x14ac:dyDescent="0.15">
      <c r="B86" s="145" t="s">
        <v>208</v>
      </c>
      <c r="C86" s="146"/>
      <c r="D86" s="20">
        <v>39105000</v>
      </c>
      <c r="E86" s="20"/>
      <c r="F86" s="20"/>
      <c r="G86" s="20"/>
      <c r="H86" s="20">
        <f t="shared" si="3"/>
        <v>39105000</v>
      </c>
      <c r="I86" s="20">
        <v>39105000</v>
      </c>
    </row>
    <row r="87" spans="2:9" ht="27" customHeight="1" x14ac:dyDescent="0.15">
      <c r="B87" s="145" t="s">
        <v>209</v>
      </c>
      <c r="C87" s="146"/>
      <c r="D87" s="20">
        <v>15350000</v>
      </c>
      <c r="E87" s="20"/>
      <c r="F87" s="20"/>
      <c r="G87" s="20"/>
      <c r="H87" s="20">
        <f t="shared" si="3"/>
        <v>15350000</v>
      </c>
      <c r="I87" s="20">
        <v>15350000</v>
      </c>
    </row>
    <row r="88" spans="2:9" ht="27" customHeight="1" x14ac:dyDescent="0.15">
      <c r="B88" s="145" t="s">
        <v>210</v>
      </c>
      <c r="C88" s="146"/>
      <c r="D88" s="20">
        <v>5400000</v>
      </c>
      <c r="E88" s="20"/>
      <c r="F88" s="20"/>
      <c r="G88" s="20"/>
      <c r="H88" s="20">
        <f t="shared" si="3"/>
        <v>5400000</v>
      </c>
      <c r="I88" s="20">
        <v>5400000</v>
      </c>
    </row>
    <row r="89" spans="2:9" ht="27" customHeight="1" x14ac:dyDescent="0.15">
      <c r="B89" s="145" t="s">
        <v>211</v>
      </c>
      <c r="C89" s="146"/>
      <c r="D89" s="20">
        <v>319530000</v>
      </c>
      <c r="E89" s="20"/>
      <c r="F89" s="20"/>
      <c r="G89" s="20"/>
      <c r="H89" s="20">
        <f t="shared" si="3"/>
        <v>319530000</v>
      </c>
      <c r="I89" s="20">
        <v>319530000</v>
      </c>
    </row>
    <row r="90" spans="2:9" ht="27" customHeight="1" x14ac:dyDescent="0.15">
      <c r="B90" s="145" t="s">
        <v>212</v>
      </c>
      <c r="C90" s="146"/>
      <c r="D90" s="20">
        <v>65046965</v>
      </c>
      <c r="E90" s="20"/>
      <c r="F90" s="20"/>
      <c r="G90" s="20"/>
      <c r="H90" s="20">
        <f t="shared" si="3"/>
        <v>65046965</v>
      </c>
      <c r="I90" s="20">
        <v>65046965</v>
      </c>
    </row>
    <row r="91" spans="2:9" ht="27" customHeight="1" x14ac:dyDescent="0.15">
      <c r="B91" s="145" t="s">
        <v>213</v>
      </c>
      <c r="C91" s="146"/>
      <c r="D91" s="20">
        <v>229530436</v>
      </c>
      <c r="E91" s="20"/>
      <c r="F91" s="20"/>
      <c r="G91" s="20"/>
      <c r="H91" s="20">
        <f t="shared" si="3"/>
        <v>229530436</v>
      </c>
      <c r="I91" s="20">
        <v>229530436</v>
      </c>
    </row>
    <row r="92" spans="2:9" ht="27" customHeight="1" x14ac:dyDescent="0.15">
      <c r="B92" s="145" t="s">
        <v>214</v>
      </c>
      <c r="C92" s="146"/>
      <c r="D92" s="20">
        <v>306364359</v>
      </c>
      <c r="E92" s="20"/>
      <c r="F92" s="20"/>
      <c r="G92" s="20"/>
      <c r="H92" s="20">
        <f t="shared" si="3"/>
        <v>306364359</v>
      </c>
      <c r="I92" s="20">
        <v>347834402</v>
      </c>
    </row>
    <row r="93" spans="2:9" ht="27" customHeight="1" x14ac:dyDescent="0.15">
      <c r="B93" s="145" t="s">
        <v>215</v>
      </c>
      <c r="C93" s="146"/>
      <c r="D93" s="20">
        <v>20000000</v>
      </c>
      <c r="E93" s="20"/>
      <c r="F93" s="20"/>
      <c r="G93" s="20"/>
      <c r="H93" s="20">
        <f t="shared" si="3"/>
        <v>20000000</v>
      </c>
      <c r="I93" s="20">
        <v>20000000</v>
      </c>
    </row>
    <row r="94" spans="2:9" ht="27" customHeight="1" x14ac:dyDescent="0.15">
      <c r="B94" s="145" t="s">
        <v>216</v>
      </c>
      <c r="C94" s="146"/>
      <c r="D94" s="20">
        <v>10000000</v>
      </c>
      <c r="E94" s="20"/>
      <c r="F94" s="20"/>
      <c r="G94" s="20"/>
      <c r="H94" s="20">
        <f t="shared" si="3"/>
        <v>10000000</v>
      </c>
      <c r="I94" s="20">
        <v>10000000</v>
      </c>
    </row>
    <row r="95" spans="2:9" ht="27" customHeight="1" x14ac:dyDescent="0.15">
      <c r="B95" s="145"/>
      <c r="C95" s="146"/>
      <c r="D95" s="20"/>
      <c r="E95" s="20"/>
      <c r="F95" s="20"/>
      <c r="G95" s="20"/>
      <c r="H95" s="20"/>
      <c r="I95" s="20"/>
    </row>
    <row r="96" spans="2:9" ht="27" customHeight="1" x14ac:dyDescent="0.15">
      <c r="B96" s="142" t="s">
        <v>28</v>
      </c>
      <c r="C96" s="142"/>
      <c r="D96" s="20">
        <f t="shared" ref="D96:I96" si="4">SUM(D79:D95)</f>
        <v>3388935203</v>
      </c>
      <c r="E96" s="20">
        <f t="shared" si="4"/>
        <v>0</v>
      </c>
      <c r="F96" s="20">
        <f t="shared" si="4"/>
        <v>0</v>
      </c>
      <c r="G96" s="20">
        <f t="shared" si="4"/>
        <v>0</v>
      </c>
      <c r="H96" s="20">
        <f t="shared" si="4"/>
        <v>3388935203</v>
      </c>
      <c r="I96" s="20">
        <f t="shared" si="4"/>
        <v>3433186732</v>
      </c>
    </row>
    <row r="97" spans="2:14" ht="27" customHeight="1" x14ac:dyDescent="0.15"/>
    <row r="98" spans="2:14" s="8" customFormat="1" ht="27" customHeight="1" x14ac:dyDescent="0.15">
      <c r="B98" s="45" t="s">
        <v>72</v>
      </c>
      <c r="D98" s="32"/>
      <c r="E98" s="32"/>
      <c r="F98" s="46"/>
      <c r="G98" s="32"/>
      <c r="H98" s="12" t="s">
        <v>6</v>
      </c>
    </row>
    <row r="99" spans="2:14" ht="27" customHeight="1" x14ac:dyDescent="0.15">
      <c r="B99" s="155" t="s">
        <v>73</v>
      </c>
      <c r="C99" s="155"/>
      <c r="D99" s="156" t="s">
        <v>74</v>
      </c>
      <c r="E99" s="157"/>
      <c r="F99" s="156" t="s">
        <v>75</v>
      </c>
      <c r="G99" s="157"/>
      <c r="H99" s="152" t="s">
        <v>76</v>
      </c>
    </row>
    <row r="100" spans="2:14" ht="27" customHeight="1" x14ac:dyDescent="0.15">
      <c r="B100" s="155"/>
      <c r="C100" s="155"/>
      <c r="D100" s="111" t="s">
        <v>77</v>
      </c>
      <c r="E100" s="111" t="s">
        <v>78</v>
      </c>
      <c r="F100" s="112" t="s">
        <v>77</v>
      </c>
      <c r="G100" s="111" t="s">
        <v>78</v>
      </c>
      <c r="H100" s="153"/>
    </row>
    <row r="101" spans="2:14" ht="27" customHeight="1" x14ac:dyDescent="0.15">
      <c r="B101" s="154" t="s">
        <v>217</v>
      </c>
      <c r="C101" s="154"/>
      <c r="D101" s="17">
        <v>27724500</v>
      </c>
      <c r="E101" s="47"/>
      <c r="F101" s="17"/>
      <c r="G101" s="47"/>
      <c r="H101" s="17">
        <v>27724500</v>
      </c>
    </row>
    <row r="102" spans="2:14" ht="27" customHeight="1" x14ac:dyDescent="0.15">
      <c r="B102" s="154" t="s">
        <v>218</v>
      </c>
      <c r="C102" s="154"/>
      <c r="D102" s="17">
        <v>0</v>
      </c>
      <c r="E102" s="47"/>
      <c r="F102" s="47"/>
      <c r="G102" s="47"/>
      <c r="H102" s="17">
        <v>0</v>
      </c>
    </row>
    <row r="103" spans="2:14" ht="27" customHeight="1" x14ac:dyDescent="0.15">
      <c r="B103" s="142" t="s">
        <v>28</v>
      </c>
      <c r="C103" s="142"/>
      <c r="D103" s="20">
        <f>SUM(D101:D102)</f>
        <v>27724500</v>
      </c>
      <c r="E103" s="20">
        <f t="shared" ref="E103:H103" si="5">SUM(E101:E102)</f>
        <v>0</v>
      </c>
      <c r="F103" s="20">
        <f t="shared" si="5"/>
        <v>0</v>
      </c>
      <c r="G103" s="20">
        <f t="shared" si="5"/>
        <v>0</v>
      </c>
      <c r="H103" s="20">
        <f t="shared" si="5"/>
        <v>27724500</v>
      </c>
    </row>
    <row r="104" spans="2:14" ht="27" customHeight="1" x14ac:dyDescent="0.15"/>
    <row r="105" spans="2:14" s="8" customFormat="1" ht="27" customHeight="1" x14ac:dyDescent="0.15">
      <c r="B105" s="8" t="s">
        <v>79</v>
      </c>
      <c r="D105" s="10"/>
      <c r="E105" s="12" t="s">
        <v>6</v>
      </c>
      <c r="F105" s="31"/>
      <c r="G105" s="48" t="s">
        <v>80</v>
      </c>
      <c r="I105" s="10"/>
      <c r="J105" s="12" t="s">
        <v>6</v>
      </c>
    </row>
    <row r="106" spans="2:14" ht="27" customHeight="1" x14ac:dyDescent="0.15">
      <c r="B106" s="155" t="s">
        <v>81</v>
      </c>
      <c r="C106" s="155"/>
      <c r="D106" s="111" t="s">
        <v>82</v>
      </c>
      <c r="E106" s="111" t="s">
        <v>83</v>
      </c>
      <c r="G106" s="155" t="s">
        <v>81</v>
      </c>
      <c r="H106" s="155"/>
      <c r="I106" s="111" t="s">
        <v>82</v>
      </c>
      <c r="J106" s="111" t="s">
        <v>83</v>
      </c>
    </row>
    <row r="107" spans="2:14" ht="27" customHeight="1" x14ac:dyDescent="0.15">
      <c r="B107" s="141" t="s">
        <v>84</v>
      </c>
      <c r="C107" s="141"/>
      <c r="D107" s="20"/>
      <c r="E107" s="20"/>
      <c r="G107" s="141" t="s">
        <v>84</v>
      </c>
      <c r="H107" s="141"/>
      <c r="I107" s="20"/>
      <c r="J107" s="20"/>
    </row>
    <row r="108" spans="2:14" ht="27" customHeight="1" x14ac:dyDescent="0.15">
      <c r="B108" s="141"/>
      <c r="C108" s="141"/>
      <c r="D108" s="20"/>
      <c r="E108" s="20"/>
      <c r="G108" s="141"/>
      <c r="H108" s="141"/>
      <c r="I108" s="20"/>
      <c r="J108" s="20"/>
    </row>
    <row r="109" spans="2:14" ht="27" customHeight="1" thickBot="1" x14ac:dyDescent="0.2">
      <c r="B109" s="151" t="s">
        <v>85</v>
      </c>
      <c r="C109" s="151"/>
      <c r="D109" s="49">
        <f>+D108</f>
        <v>0</v>
      </c>
      <c r="E109" s="49">
        <f>SUM(E108:E108)</f>
        <v>0</v>
      </c>
      <c r="G109" s="151" t="s">
        <v>85</v>
      </c>
      <c r="H109" s="151"/>
      <c r="I109" s="49">
        <f>SUM(I108:I108)</f>
        <v>0</v>
      </c>
      <c r="J109" s="49">
        <f>SUM(J108:J108)</f>
        <v>0</v>
      </c>
    </row>
    <row r="110" spans="2:14" ht="27" customHeight="1" thickTop="1" x14ac:dyDescent="0.15">
      <c r="B110" s="160" t="s">
        <v>86</v>
      </c>
      <c r="C110" s="160"/>
      <c r="D110" s="50"/>
      <c r="E110" s="50"/>
      <c r="G110" s="160" t="s">
        <v>86</v>
      </c>
      <c r="H110" s="160"/>
      <c r="I110" s="50"/>
      <c r="J110" s="50"/>
      <c r="L110" s="3"/>
      <c r="M110" s="3"/>
      <c r="N110" s="3"/>
    </row>
    <row r="111" spans="2:14" ht="27" customHeight="1" x14ac:dyDescent="0.15">
      <c r="B111" s="141" t="s">
        <v>166</v>
      </c>
      <c r="C111" s="141"/>
      <c r="D111" s="20">
        <v>37803901</v>
      </c>
      <c r="E111" s="20">
        <v>3534254</v>
      </c>
      <c r="G111" s="141" t="str">
        <f>+B111</f>
        <v>市民税</v>
      </c>
      <c r="H111" s="141"/>
      <c r="I111" s="20">
        <v>23380535</v>
      </c>
      <c r="J111" s="20">
        <v>2133886</v>
      </c>
      <c r="L111" s="3"/>
      <c r="M111" s="3"/>
      <c r="N111" s="3"/>
    </row>
    <row r="112" spans="2:14" ht="27" customHeight="1" x14ac:dyDescent="0.15">
      <c r="B112" s="141" t="s">
        <v>167</v>
      </c>
      <c r="C112" s="141"/>
      <c r="D112" s="20">
        <v>44032474</v>
      </c>
      <c r="E112" s="20">
        <v>2011562</v>
      </c>
      <c r="G112" s="141" t="str">
        <f t="shared" ref="G112:G117" si="6">+B112</f>
        <v>固定資産税</v>
      </c>
      <c r="H112" s="141"/>
      <c r="I112" s="20">
        <v>19875393</v>
      </c>
      <c r="J112" s="20">
        <v>907980</v>
      </c>
      <c r="L112" s="3"/>
      <c r="M112" s="3"/>
      <c r="N112" s="3"/>
    </row>
    <row r="113" spans="2:14" ht="27" customHeight="1" x14ac:dyDescent="0.15">
      <c r="B113" s="141" t="s">
        <v>168</v>
      </c>
      <c r="C113" s="141"/>
      <c r="D113" s="20">
        <v>583644</v>
      </c>
      <c r="E113" s="20">
        <v>74700</v>
      </c>
      <c r="G113" s="141" t="str">
        <f t="shared" si="6"/>
        <v>軽自動車税</v>
      </c>
      <c r="H113" s="141"/>
      <c r="I113" s="20">
        <v>1101089</v>
      </c>
      <c r="J113" s="20">
        <v>140927</v>
      </c>
      <c r="M113" s="3"/>
      <c r="N113" s="3"/>
    </row>
    <row r="114" spans="2:14" ht="27" customHeight="1" x14ac:dyDescent="0.15">
      <c r="B114" s="141" t="s">
        <v>220</v>
      </c>
      <c r="C114" s="141"/>
      <c r="D114" s="20">
        <v>8361775</v>
      </c>
      <c r="E114" s="20">
        <v>419282</v>
      </c>
      <c r="G114" s="141" t="str">
        <f t="shared" ref="G114" si="7">+B114</f>
        <v>都市計画税</v>
      </c>
      <c r="H114" s="141"/>
      <c r="I114" s="20">
        <v>3973478</v>
      </c>
      <c r="J114" s="20">
        <v>199241</v>
      </c>
      <c r="M114" s="3"/>
      <c r="N114" s="3"/>
    </row>
    <row r="115" spans="2:14" ht="27" customHeight="1" x14ac:dyDescent="0.15">
      <c r="B115" s="141" t="s">
        <v>169</v>
      </c>
      <c r="C115" s="141"/>
      <c r="D115" s="20">
        <v>17735200</v>
      </c>
      <c r="E115" s="20">
        <v>158481</v>
      </c>
      <c r="G115" s="141" t="str">
        <f t="shared" si="6"/>
        <v>負担金</v>
      </c>
      <c r="H115" s="141"/>
      <c r="I115" s="20">
        <v>4211770</v>
      </c>
      <c r="J115" s="20">
        <v>35469</v>
      </c>
      <c r="N115" s="3"/>
    </row>
    <row r="116" spans="2:14" ht="27" customHeight="1" x14ac:dyDescent="0.15">
      <c r="B116" s="141" t="s">
        <v>170</v>
      </c>
      <c r="C116" s="141"/>
      <c r="D116" s="20">
        <v>6300551</v>
      </c>
      <c r="E116" s="20">
        <v>62315</v>
      </c>
      <c r="G116" s="141" t="str">
        <f t="shared" si="6"/>
        <v>使用料</v>
      </c>
      <c r="H116" s="141"/>
      <c r="I116" s="20">
        <v>1606240</v>
      </c>
      <c r="J116" s="20">
        <v>14035</v>
      </c>
    </row>
    <row r="117" spans="2:14" ht="27" customHeight="1" x14ac:dyDescent="0.15">
      <c r="B117" s="141" t="s">
        <v>171</v>
      </c>
      <c r="C117" s="141"/>
      <c r="D117" s="20">
        <v>60528864</v>
      </c>
      <c r="E117" s="20">
        <v>1219853</v>
      </c>
      <c r="G117" s="141" t="str">
        <f t="shared" si="6"/>
        <v>雑入</v>
      </c>
      <c r="H117" s="141"/>
      <c r="I117" s="20">
        <v>8743339</v>
      </c>
      <c r="J117" s="20">
        <v>176207</v>
      </c>
    </row>
    <row r="118" spans="2:14" ht="27" customHeight="1" x14ac:dyDescent="0.15">
      <c r="B118" s="143"/>
      <c r="C118" s="144"/>
      <c r="D118" s="51"/>
      <c r="E118" s="51"/>
      <c r="G118" s="141"/>
      <c r="H118" s="141"/>
      <c r="I118" s="51"/>
      <c r="J118" s="51"/>
    </row>
    <row r="119" spans="2:14" ht="27" customHeight="1" thickBot="1" x14ac:dyDescent="0.2">
      <c r="B119" s="151" t="s">
        <v>85</v>
      </c>
      <c r="C119" s="151"/>
      <c r="D119" s="49">
        <f>SUM(D111:D118)</f>
        <v>175346409</v>
      </c>
      <c r="E119" s="49">
        <f>SUM(E111:E118)</f>
        <v>7480447</v>
      </c>
      <c r="G119" s="151" t="s">
        <v>85</v>
      </c>
      <c r="H119" s="151"/>
      <c r="I119" s="49">
        <f>SUM(I111:I118)</f>
        <v>62891844</v>
      </c>
      <c r="J119" s="49">
        <f>SUM(J111:J118)</f>
        <v>3607745</v>
      </c>
    </row>
    <row r="120" spans="2:14" ht="27" customHeight="1" thickTop="1" x14ac:dyDescent="0.15">
      <c r="B120" s="158" t="s">
        <v>28</v>
      </c>
      <c r="C120" s="159"/>
      <c r="D120" s="50">
        <f>+D109+D119</f>
        <v>175346409</v>
      </c>
      <c r="E120" s="50">
        <f>+E109+E119</f>
        <v>7480447</v>
      </c>
      <c r="G120" s="158" t="s">
        <v>28</v>
      </c>
      <c r="H120" s="159"/>
      <c r="I120" s="50">
        <f>+I109+I119</f>
        <v>62891844</v>
      </c>
      <c r="J120" s="50">
        <f>+J109+J119</f>
        <v>3607745</v>
      </c>
    </row>
    <row r="121" spans="2:14" ht="27" customHeight="1" x14ac:dyDescent="0.15">
      <c r="B121" s="52"/>
      <c r="C121" s="53"/>
      <c r="D121" s="53"/>
      <c r="E121" s="54"/>
      <c r="F121" s="55"/>
      <c r="G121" s="54"/>
      <c r="H121" s="7"/>
    </row>
    <row r="122" spans="2:14" ht="27" customHeight="1" x14ac:dyDescent="0.15">
      <c r="B122" s="1" t="s">
        <v>87</v>
      </c>
      <c r="D122" s="129"/>
    </row>
    <row r="123" spans="2:14" s="8" customFormat="1" ht="27" customHeight="1" x14ac:dyDescent="0.15">
      <c r="B123" s="56" t="s">
        <v>88</v>
      </c>
      <c r="C123" s="40"/>
      <c r="D123" s="56"/>
      <c r="E123" s="56"/>
      <c r="F123" s="57"/>
      <c r="G123" s="56"/>
      <c r="H123" s="56"/>
      <c r="I123" s="56"/>
      <c r="J123" s="56"/>
      <c r="K123" s="56"/>
      <c r="M123" s="12" t="s">
        <v>6</v>
      </c>
    </row>
    <row r="124" spans="2:14" ht="27" customHeight="1" x14ac:dyDescent="0.15">
      <c r="B124" s="165" t="s">
        <v>65</v>
      </c>
      <c r="C124" s="165"/>
      <c r="D124" s="166" t="s">
        <v>89</v>
      </c>
      <c r="E124" s="117"/>
      <c r="F124" s="167" t="s">
        <v>90</v>
      </c>
      <c r="G124" s="163" t="s">
        <v>91</v>
      </c>
      <c r="H124" s="163" t="s">
        <v>92</v>
      </c>
      <c r="I124" s="163" t="s">
        <v>93</v>
      </c>
      <c r="J124" s="161" t="s">
        <v>94</v>
      </c>
      <c r="K124" s="118"/>
      <c r="L124" s="119"/>
      <c r="M124" s="163" t="s">
        <v>95</v>
      </c>
    </row>
    <row r="125" spans="2:14" ht="27" customHeight="1" x14ac:dyDescent="0.15">
      <c r="B125" s="165"/>
      <c r="C125" s="165"/>
      <c r="D125" s="165"/>
      <c r="E125" s="120" t="s">
        <v>96</v>
      </c>
      <c r="F125" s="168"/>
      <c r="G125" s="164"/>
      <c r="H125" s="164"/>
      <c r="I125" s="164"/>
      <c r="J125" s="162"/>
      <c r="K125" s="121" t="s">
        <v>97</v>
      </c>
      <c r="L125" s="121" t="s">
        <v>98</v>
      </c>
      <c r="M125" s="164"/>
    </row>
    <row r="126" spans="2:14" ht="27" customHeight="1" x14ac:dyDescent="0.15">
      <c r="B126" s="169" t="s">
        <v>172</v>
      </c>
      <c r="C126" s="170"/>
      <c r="D126" s="132"/>
      <c r="E126" s="139"/>
      <c r="F126" s="131"/>
      <c r="G126" s="132"/>
      <c r="H126" s="132"/>
      <c r="I126" s="132"/>
      <c r="J126" s="132"/>
      <c r="K126" s="132"/>
      <c r="L126" s="132"/>
      <c r="M126" s="132"/>
    </row>
    <row r="127" spans="2:14" ht="27" customHeight="1" x14ac:dyDescent="0.15">
      <c r="B127" s="169" t="s">
        <v>173</v>
      </c>
      <c r="C127" s="170"/>
      <c r="D127" s="132">
        <v>508621251</v>
      </c>
      <c r="E127" s="139">
        <v>69948625</v>
      </c>
      <c r="F127" s="131">
        <v>318309049</v>
      </c>
      <c r="G127" s="132">
        <v>16822647</v>
      </c>
      <c r="H127" s="132">
        <v>66806896</v>
      </c>
      <c r="I127" s="132">
        <v>60700000</v>
      </c>
      <c r="J127" s="132"/>
      <c r="K127" s="132"/>
      <c r="L127" s="132"/>
      <c r="M127" s="132">
        <v>45982659</v>
      </c>
    </row>
    <row r="128" spans="2:14" ht="27" customHeight="1" x14ac:dyDescent="0.15">
      <c r="B128" s="169" t="s">
        <v>174</v>
      </c>
      <c r="C128" s="170"/>
      <c r="D128" s="132"/>
      <c r="E128" s="139"/>
      <c r="F128" s="131"/>
      <c r="G128" s="132"/>
      <c r="H128" s="132"/>
      <c r="I128" s="132"/>
      <c r="J128" s="132"/>
      <c r="K128" s="132"/>
      <c r="L128" s="132"/>
      <c r="M128" s="132"/>
    </row>
    <row r="129" spans="2:13" ht="27" customHeight="1" x14ac:dyDescent="0.15">
      <c r="B129" s="169" t="s">
        <v>175</v>
      </c>
      <c r="C129" s="170"/>
      <c r="D129" s="132">
        <v>92780237</v>
      </c>
      <c r="E129" s="139">
        <v>174644</v>
      </c>
      <c r="F129" s="131">
        <v>92780237</v>
      </c>
      <c r="G129" s="132"/>
      <c r="H129" s="132"/>
      <c r="I129" s="132"/>
      <c r="J129" s="132"/>
      <c r="K129" s="132"/>
      <c r="L129" s="132"/>
      <c r="M129" s="132"/>
    </row>
    <row r="130" spans="2:13" ht="27" customHeight="1" x14ac:dyDescent="0.15">
      <c r="B130" s="169" t="s">
        <v>176</v>
      </c>
      <c r="C130" s="170"/>
      <c r="D130" s="132">
        <v>1663769811</v>
      </c>
      <c r="E130" s="139">
        <v>179211900</v>
      </c>
      <c r="F130" s="131">
        <v>794373164</v>
      </c>
      <c r="G130" s="132">
        <v>55620096</v>
      </c>
      <c r="H130" s="132">
        <v>20886714</v>
      </c>
      <c r="I130" s="132">
        <v>299426640</v>
      </c>
      <c r="J130" s="132"/>
      <c r="K130" s="132"/>
      <c r="L130" s="132"/>
      <c r="M130" s="132">
        <v>493463197</v>
      </c>
    </row>
    <row r="131" spans="2:13" ht="27" customHeight="1" x14ac:dyDescent="0.15">
      <c r="B131" s="169" t="s">
        <v>177</v>
      </c>
      <c r="C131" s="170"/>
      <c r="D131" s="132">
        <v>1609057751</v>
      </c>
      <c r="E131" s="139">
        <v>179936394</v>
      </c>
      <c r="F131" s="131">
        <v>201150594</v>
      </c>
      <c r="G131" s="132">
        <v>317354041</v>
      </c>
      <c r="H131" s="132">
        <v>422109524</v>
      </c>
      <c r="I131" s="132">
        <v>252502512</v>
      </c>
      <c r="J131" s="132"/>
      <c r="K131" s="132"/>
      <c r="L131" s="132"/>
      <c r="M131" s="132">
        <v>415941080</v>
      </c>
    </row>
    <row r="132" spans="2:13" ht="27" customHeight="1" x14ac:dyDescent="0.15">
      <c r="B132" s="169" t="s">
        <v>178</v>
      </c>
      <c r="C132" s="170"/>
      <c r="D132" s="132">
        <v>731385312</v>
      </c>
      <c r="E132" s="139">
        <v>45754972</v>
      </c>
      <c r="F132" s="131">
        <v>62346033</v>
      </c>
      <c r="G132" s="132">
        <v>420199043</v>
      </c>
      <c r="H132" s="132"/>
      <c r="I132" s="132"/>
      <c r="J132" s="132"/>
      <c r="K132" s="132"/>
      <c r="L132" s="132"/>
      <c r="M132" s="132">
        <v>248840236</v>
      </c>
    </row>
    <row r="133" spans="2:13" ht="27" customHeight="1" x14ac:dyDescent="0.15">
      <c r="B133" s="169" t="s">
        <v>179</v>
      </c>
      <c r="C133" s="170"/>
      <c r="D133" s="132"/>
      <c r="E133" s="139"/>
      <c r="F133" s="131"/>
      <c r="G133" s="132"/>
      <c r="H133" s="132"/>
      <c r="I133" s="132"/>
      <c r="J133" s="132"/>
      <c r="K133" s="132"/>
      <c r="L133" s="132"/>
      <c r="M133" s="132"/>
    </row>
    <row r="134" spans="2:13" ht="27" customHeight="1" x14ac:dyDescent="0.15">
      <c r="B134" s="169" t="s">
        <v>180</v>
      </c>
      <c r="C134" s="170"/>
      <c r="D134" s="132">
        <v>13138447640</v>
      </c>
      <c r="E134" s="139">
        <v>975787213</v>
      </c>
      <c r="F134" s="131">
        <v>6942679621</v>
      </c>
      <c r="G134" s="132">
        <v>5163898019</v>
      </c>
      <c r="H134" s="132">
        <v>284794000</v>
      </c>
      <c r="I134" s="132">
        <v>747076000</v>
      </c>
      <c r="J134" s="132"/>
      <c r="K134" s="132"/>
      <c r="L134" s="132"/>
      <c r="M134" s="132"/>
    </row>
    <row r="135" spans="2:13" ht="27" customHeight="1" x14ac:dyDescent="0.15">
      <c r="B135" s="169" t="s">
        <v>181</v>
      </c>
      <c r="C135" s="170"/>
      <c r="D135" s="132">
        <v>252713051</v>
      </c>
      <c r="E135" s="139">
        <v>63058415</v>
      </c>
      <c r="F135" s="131">
        <v>252713051</v>
      </c>
      <c r="G135" s="132"/>
      <c r="H135" s="132"/>
      <c r="I135" s="132"/>
      <c r="J135" s="132"/>
      <c r="K135" s="132"/>
      <c r="L135" s="132"/>
      <c r="M135" s="132"/>
    </row>
    <row r="136" spans="2:13" ht="27" customHeight="1" x14ac:dyDescent="0.15">
      <c r="B136" s="169" t="s">
        <v>182</v>
      </c>
      <c r="C136" s="170"/>
      <c r="D136" s="132">
        <v>549921930</v>
      </c>
      <c r="E136" s="139">
        <v>95620414</v>
      </c>
      <c r="F136" s="131"/>
      <c r="G136" s="132"/>
      <c r="H136" s="132">
        <v>295417930</v>
      </c>
      <c r="I136" s="132">
        <v>254504000</v>
      </c>
      <c r="J136" s="132"/>
      <c r="K136" s="132"/>
      <c r="L136" s="132"/>
      <c r="M136" s="132"/>
    </row>
    <row r="137" spans="2:13" ht="27" customHeight="1" x14ac:dyDescent="0.15">
      <c r="B137" s="169" t="s">
        <v>178</v>
      </c>
      <c r="C137" s="170"/>
      <c r="D137" s="132">
        <v>636647172</v>
      </c>
      <c r="E137" s="139">
        <v>111149526</v>
      </c>
      <c r="F137" s="131">
        <v>122151870</v>
      </c>
      <c r="G137" s="132">
        <v>63254019</v>
      </c>
      <c r="H137" s="132">
        <v>302611936</v>
      </c>
      <c r="I137" s="132">
        <v>121087848</v>
      </c>
      <c r="J137" s="132"/>
      <c r="K137" s="132"/>
      <c r="L137" s="132"/>
      <c r="M137" s="132">
        <v>27541499</v>
      </c>
    </row>
    <row r="138" spans="2:13" ht="27" customHeight="1" x14ac:dyDescent="0.15">
      <c r="B138" s="218" t="s">
        <v>38</v>
      </c>
      <c r="C138" s="218"/>
      <c r="D138" s="58">
        <v>19183344155</v>
      </c>
      <c r="E138" s="59">
        <v>1720642103</v>
      </c>
      <c r="F138" s="131">
        <v>8786503619</v>
      </c>
      <c r="G138" s="132">
        <v>6037147865</v>
      </c>
      <c r="H138" s="132">
        <v>1392627000</v>
      </c>
      <c r="I138" s="132">
        <v>1735297000</v>
      </c>
      <c r="J138" s="132"/>
      <c r="K138" s="132"/>
      <c r="L138" s="132"/>
      <c r="M138" s="132">
        <v>1231768671</v>
      </c>
    </row>
    <row r="139" spans="2:13" ht="27" customHeight="1" x14ac:dyDescent="0.15">
      <c r="C139" s="60"/>
      <c r="D139" s="61"/>
      <c r="E139" s="61"/>
    </row>
    <row r="140" spans="2:13" s="8" customFormat="1" ht="27" customHeight="1" x14ac:dyDescent="0.15">
      <c r="B140" s="62" t="s">
        <v>99</v>
      </c>
      <c r="C140" s="63"/>
      <c r="D140" s="63"/>
      <c r="E140" s="63"/>
      <c r="F140" s="64"/>
      <c r="G140" s="63"/>
      <c r="H140" s="63"/>
      <c r="I140" s="63"/>
      <c r="J140" s="12" t="s">
        <v>6</v>
      </c>
      <c r="K140" s="63"/>
    </row>
    <row r="141" spans="2:13" ht="40.5" x14ac:dyDescent="0.15">
      <c r="B141" s="122" t="s">
        <v>89</v>
      </c>
      <c r="C141" s="133" t="s">
        <v>100</v>
      </c>
      <c r="D141" s="134" t="s">
        <v>101</v>
      </c>
      <c r="E141" s="134" t="s">
        <v>102</v>
      </c>
      <c r="F141" s="135" t="s">
        <v>103</v>
      </c>
      <c r="G141" s="134" t="s">
        <v>104</v>
      </c>
      <c r="H141" s="134" t="s">
        <v>105</v>
      </c>
      <c r="I141" s="134" t="s">
        <v>106</v>
      </c>
      <c r="J141" s="134" t="s">
        <v>107</v>
      </c>
      <c r="K141" s="65"/>
    </row>
    <row r="142" spans="2:13" ht="27" customHeight="1" x14ac:dyDescent="0.15">
      <c r="B142" s="66">
        <v>19183344155</v>
      </c>
      <c r="C142" s="136">
        <v>16100071133</v>
      </c>
      <c r="D142" s="137">
        <v>2333056781</v>
      </c>
      <c r="E142" s="137">
        <v>730548836</v>
      </c>
      <c r="F142" s="137"/>
      <c r="G142" s="137">
        <v>18178233</v>
      </c>
      <c r="H142" s="137">
        <v>1489172</v>
      </c>
      <c r="I142" s="137"/>
      <c r="J142" s="138">
        <v>9.5999999999999992E-3</v>
      </c>
      <c r="K142" s="67"/>
    </row>
    <row r="143" spans="2:13" ht="27" customHeight="1" x14ac:dyDescent="0.15">
      <c r="B143" s="68"/>
      <c r="C143" s="68"/>
      <c r="D143" s="68"/>
      <c r="E143" s="68"/>
      <c r="F143" s="69"/>
      <c r="G143" s="68"/>
      <c r="H143" s="68"/>
      <c r="I143" s="68"/>
      <c r="J143" s="103"/>
      <c r="K143" s="68"/>
    </row>
    <row r="144" spans="2:13" s="8" customFormat="1" ht="27" customHeight="1" x14ac:dyDescent="0.15">
      <c r="B144" s="62" t="s">
        <v>108</v>
      </c>
      <c r="C144" s="63"/>
      <c r="D144" s="63"/>
      <c r="E144" s="63"/>
      <c r="F144" s="64"/>
      <c r="G144" s="63"/>
      <c r="H144" s="63"/>
      <c r="I144" s="63"/>
      <c r="J144" s="63"/>
      <c r="K144" s="12" t="s">
        <v>6</v>
      </c>
    </row>
    <row r="145" spans="2:11" ht="27" customHeight="1" x14ac:dyDescent="0.15">
      <c r="B145" s="122" t="s">
        <v>89</v>
      </c>
      <c r="C145" s="123" t="s">
        <v>109</v>
      </c>
      <c r="D145" s="124" t="s">
        <v>110</v>
      </c>
      <c r="E145" s="124" t="s">
        <v>111</v>
      </c>
      <c r="F145" s="125" t="s">
        <v>112</v>
      </c>
      <c r="G145" s="124" t="s">
        <v>113</v>
      </c>
      <c r="H145" s="124" t="s">
        <v>114</v>
      </c>
      <c r="I145" s="124" t="s">
        <v>115</v>
      </c>
      <c r="J145" s="124" t="s">
        <v>116</v>
      </c>
      <c r="K145" s="124" t="s">
        <v>117</v>
      </c>
    </row>
    <row r="146" spans="2:11" ht="27" customHeight="1" x14ac:dyDescent="0.15">
      <c r="B146" s="70">
        <v>19183344155</v>
      </c>
      <c r="C146" s="136">
        <v>1720642103</v>
      </c>
      <c r="D146" s="137">
        <v>1982225702</v>
      </c>
      <c r="E146" s="137">
        <v>1780853679</v>
      </c>
      <c r="F146" s="137">
        <v>1751025191</v>
      </c>
      <c r="G146" s="137">
        <v>1615514295</v>
      </c>
      <c r="H146" s="137">
        <v>5932626035</v>
      </c>
      <c r="I146" s="137">
        <v>3174508334</v>
      </c>
      <c r="J146" s="137">
        <v>1107608567</v>
      </c>
      <c r="K146" s="137">
        <v>118340249</v>
      </c>
    </row>
    <row r="147" spans="2:11" ht="27" customHeight="1" x14ac:dyDescent="0.15">
      <c r="B147" s="68"/>
      <c r="C147" s="68"/>
      <c r="D147" s="68"/>
      <c r="E147" s="68"/>
      <c r="F147" s="69"/>
      <c r="G147" s="68"/>
      <c r="H147" s="68"/>
      <c r="I147" s="68"/>
      <c r="J147" s="68"/>
      <c r="K147" s="68"/>
    </row>
    <row r="148" spans="2:11" ht="27" customHeight="1" x14ac:dyDescent="0.15">
      <c r="B148" s="68"/>
      <c r="C148" s="68"/>
      <c r="D148" s="68"/>
      <c r="E148" s="68"/>
      <c r="F148" s="69"/>
      <c r="G148" s="68"/>
      <c r="H148" s="68"/>
      <c r="I148" s="68"/>
      <c r="J148" s="68"/>
      <c r="K148" s="68"/>
    </row>
    <row r="149" spans="2:11" ht="27" customHeight="1" x14ac:dyDescent="0.15">
      <c r="B149" s="68" t="s">
        <v>118</v>
      </c>
      <c r="C149" s="68"/>
      <c r="D149" s="68"/>
      <c r="E149" s="71"/>
      <c r="F149" s="72"/>
      <c r="G149" s="71"/>
      <c r="I149" s="73"/>
      <c r="J149" s="68"/>
      <c r="K149" s="68"/>
    </row>
    <row r="150" spans="2:11" ht="27" customHeight="1" x14ac:dyDescent="0.15">
      <c r="B150" s="195" t="s">
        <v>119</v>
      </c>
      <c r="C150" s="196"/>
      <c r="D150" s="186" t="s">
        <v>120</v>
      </c>
      <c r="E150" s="187"/>
      <c r="F150" s="187"/>
      <c r="G150" s="187"/>
      <c r="H150" s="187"/>
      <c r="I150" s="188"/>
      <c r="J150" s="68"/>
      <c r="K150" s="68"/>
    </row>
    <row r="151" spans="2:11" ht="27" customHeight="1" x14ac:dyDescent="0.15">
      <c r="B151" s="189"/>
      <c r="C151" s="190"/>
      <c r="D151" s="191"/>
      <c r="E151" s="192"/>
      <c r="F151" s="192"/>
      <c r="G151" s="192"/>
      <c r="H151" s="192"/>
      <c r="I151" s="193"/>
      <c r="J151" s="68"/>
      <c r="K151" s="68"/>
    </row>
    <row r="152" spans="2:11" ht="27" customHeight="1" x14ac:dyDescent="0.15"/>
    <row r="153" spans="2:11" s="8" customFormat="1" ht="27" customHeight="1" x14ac:dyDescent="0.15">
      <c r="B153" s="56" t="s">
        <v>121</v>
      </c>
      <c r="F153" s="31"/>
      <c r="H153" s="12" t="s">
        <v>6</v>
      </c>
    </row>
    <row r="154" spans="2:11" ht="27" customHeight="1" x14ac:dyDescent="0.15">
      <c r="B154" s="155" t="s">
        <v>122</v>
      </c>
      <c r="C154" s="155"/>
      <c r="D154" s="155" t="s">
        <v>123</v>
      </c>
      <c r="E154" s="155" t="s">
        <v>124</v>
      </c>
      <c r="F154" s="155" t="s">
        <v>125</v>
      </c>
      <c r="G154" s="155"/>
      <c r="H154" s="155" t="s">
        <v>126</v>
      </c>
    </row>
    <row r="155" spans="2:11" ht="27" customHeight="1" x14ac:dyDescent="0.15">
      <c r="B155" s="155"/>
      <c r="C155" s="155"/>
      <c r="D155" s="155"/>
      <c r="E155" s="155"/>
      <c r="F155" s="112" t="s">
        <v>127</v>
      </c>
      <c r="G155" s="111" t="s">
        <v>128</v>
      </c>
      <c r="H155" s="155"/>
    </row>
    <row r="156" spans="2:11" ht="27" customHeight="1" x14ac:dyDescent="0.15">
      <c r="B156" s="141" t="s">
        <v>129</v>
      </c>
      <c r="C156" s="141"/>
      <c r="D156" s="17">
        <v>7699685339</v>
      </c>
      <c r="E156" s="17">
        <v>230753572</v>
      </c>
      <c r="F156" s="17">
        <v>155592572</v>
      </c>
      <c r="G156" s="17">
        <v>5052059339</v>
      </c>
      <c r="H156" s="19">
        <f>+D156+E156-F156-G156</f>
        <v>2722787000</v>
      </c>
    </row>
    <row r="157" spans="2:11" ht="27" customHeight="1" x14ac:dyDescent="0.15">
      <c r="B157" s="141" t="s">
        <v>130</v>
      </c>
      <c r="C157" s="141"/>
      <c r="D157" s="19">
        <v>180699926</v>
      </c>
      <c r="E157" s="19">
        <v>269566969</v>
      </c>
      <c r="F157" s="19">
        <f>D157</f>
        <v>180699926</v>
      </c>
      <c r="G157" s="19"/>
      <c r="H157" s="19">
        <f>+D157+E157-F157-G157</f>
        <v>269566969</v>
      </c>
    </row>
    <row r="158" spans="2:11" ht="27" customHeight="1" x14ac:dyDescent="0.15">
      <c r="B158" s="142" t="s">
        <v>28</v>
      </c>
      <c r="C158" s="142"/>
      <c r="D158" s="19">
        <f>SUM(D156:D157)</f>
        <v>7880385265</v>
      </c>
      <c r="E158" s="19">
        <f>SUM(E156:E157)</f>
        <v>500320541</v>
      </c>
      <c r="F158" s="19">
        <f>SUM(F156:F157)</f>
        <v>336292498</v>
      </c>
      <c r="G158" s="19">
        <f>SUM(G156:G157)</f>
        <v>5052059339</v>
      </c>
      <c r="H158" s="19">
        <f>SUM(H156:H157)</f>
        <v>2992353969</v>
      </c>
    </row>
    <row r="159" spans="2:11" ht="27" customHeight="1" x14ac:dyDescent="0.15"/>
    <row r="160" spans="2:11" ht="27" customHeight="1" x14ac:dyDescent="0.15">
      <c r="B160" s="74" t="s">
        <v>131</v>
      </c>
      <c r="J160" s="75"/>
    </row>
    <row r="161" spans="2:11" s="8" customFormat="1" ht="27" customHeight="1" x14ac:dyDescent="0.15">
      <c r="B161" s="45" t="s">
        <v>132</v>
      </c>
      <c r="C161" s="40"/>
      <c r="D161" s="40"/>
      <c r="F161" s="31"/>
      <c r="J161" s="76"/>
      <c r="K161" s="12" t="s">
        <v>6</v>
      </c>
    </row>
    <row r="162" spans="2:11" ht="27" customHeight="1" x14ac:dyDescent="0.15">
      <c r="B162" s="177" t="s">
        <v>7</v>
      </c>
      <c r="C162" s="178"/>
      <c r="D162" s="179" t="s">
        <v>133</v>
      </c>
      <c r="E162" s="179"/>
      <c r="F162" s="179" t="s">
        <v>134</v>
      </c>
      <c r="G162" s="179"/>
      <c r="H162" s="194" t="s">
        <v>135</v>
      </c>
      <c r="I162" s="194"/>
      <c r="J162" s="177" t="s">
        <v>136</v>
      </c>
      <c r="K162" s="178"/>
    </row>
    <row r="163" spans="2:11" ht="27" customHeight="1" x14ac:dyDescent="0.15">
      <c r="B163" s="197" t="s">
        <v>137</v>
      </c>
      <c r="C163" s="198"/>
      <c r="D163" s="180" t="s">
        <v>221</v>
      </c>
      <c r="E163" s="180"/>
      <c r="F163" s="174"/>
      <c r="G163" s="174"/>
      <c r="H163" s="181">
        <v>1419500</v>
      </c>
      <c r="I163" s="181"/>
      <c r="J163" s="77"/>
      <c r="K163" s="78"/>
    </row>
    <row r="164" spans="2:11" ht="27" customHeight="1" x14ac:dyDescent="0.15">
      <c r="B164" s="199"/>
      <c r="C164" s="200"/>
      <c r="D164" s="172" t="s">
        <v>222</v>
      </c>
      <c r="E164" s="173"/>
      <c r="F164" s="174"/>
      <c r="G164" s="174"/>
      <c r="H164" s="181">
        <v>1346031</v>
      </c>
      <c r="I164" s="181"/>
      <c r="J164" s="79"/>
      <c r="K164" s="80"/>
    </row>
    <row r="165" spans="2:11" ht="27" customHeight="1" x14ac:dyDescent="0.15">
      <c r="B165" s="199"/>
      <c r="C165" s="200"/>
      <c r="D165" s="172" t="s">
        <v>223</v>
      </c>
      <c r="E165" s="173"/>
      <c r="F165" s="174"/>
      <c r="G165" s="174"/>
      <c r="H165" s="175">
        <v>2875000</v>
      </c>
      <c r="I165" s="176"/>
      <c r="J165" s="79"/>
      <c r="K165" s="80"/>
    </row>
    <row r="166" spans="2:11" ht="27" customHeight="1" x14ac:dyDescent="0.15">
      <c r="B166" s="199"/>
      <c r="C166" s="200"/>
      <c r="D166" s="172" t="s">
        <v>225</v>
      </c>
      <c r="E166" s="173"/>
      <c r="F166" s="174"/>
      <c r="G166" s="174"/>
      <c r="H166" s="175">
        <v>2126000</v>
      </c>
      <c r="I166" s="176"/>
      <c r="J166" s="79"/>
      <c r="K166" s="80"/>
    </row>
    <row r="167" spans="2:11" ht="27" customHeight="1" x14ac:dyDescent="0.15">
      <c r="B167" s="201"/>
      <c r="C167" s="202"/>
      <c r="D167" s="174" t="s">
        <v>138</v>
      </c>
      <c r="E167" s="174"/>
      <c r="F167" s="171"/>
      <c r="G167" s="171"/>
      <c r="H167" s="181">
        <f>SUM(H163:I165)</f>
        <v>5640531</v>
      </c>
      <c r="I167" s="181"/>
      <c r="J167" s="171"/>
      <c r="K167" s="171"/>
    </row>
    <row r="168" spans="2:11" ht="27" customHeight="1" x14ac:dyDescent="0.15">
      <c r="B168" s="182" t="s">
        <v>139</v>
      </c>
      <c r="C168" s="183"/>
      <c r="D168" s="180" t="s">
        <v>140</v>
      </c>
      <c r="E168" s="180"/>
      <c r="F168" s="174"/>
      <c r="G168" s="174"/>
      <c r="H168" s="181">
        <f>+H170-H167</f>
        <v>3411675931</v>
      </c>
      <c r="I168" s="181"/>
      <c r="J168" s="79"/>
      <c r="K168" s="80"/>
    </row>
    <row r="169" spans="2:11" ht="27" customHeight="1" x14ac:dyDescent="0.15">
      <c r="B169" s="184"/>
      <c r="C169" s="185"/>
      <c r="D169" s="174" t="s">
        <v>138</v>
      </c>
      <c r="E169" s="174"/>
      <c r="F169" s="171"/>
      <c r="G169" s="171"/>
      <c r="H169" s="181">
        <f>SUM(H168:I168)</f>
        <v>3411675931</v>
      </c>
      <c r="I169" s="181"/>
      <c r="J169" s="171"/>
      <c r="K169" s="171"/>
    </row>
    <row r="170" spans="2:11" ht="27" customHeight="1" x14ac:dyDescent="0.15">
      <c r="B170" s="77" t="s">
        <v>38</v>
      </c>
      <c r="C170" s="78"/>
      <c r="D170" s="171"/>
      <c r="E170" s="171"/>
      <c r="F170" s="171"/>
      <c r="G170" s="171"/>
      <c r="H170" s="181">
        <v>3417316462</v>
      </c>
      <c r="I170" s="181"/>
      <c r="J170" s="171"/>
      <c r="K170" s="171"/>
    </row>
    <row r="171" spans="2:11" ht="27" customHeight="1" x14ac:dyDescent="0.15"/>
    <row r="172" spans="2:11" ht="27" customHeight="1" x14ac:dyDescent="0.15">
      <c r="B172" s="1" t="s">
        <v>141</v>
      </c>
      <c r="C172" s="2"/>
      <c r="D172" s="2"/>
      <c r="E172" s="2"/>
      <c r="F172" s="6"/>
    </row>
    <row r="173" spans="2:11" ht="27" customHeight="1" x14ac:dyDescent="0.15">
      <c r="B173" s="45" t="s">
        <v>142</v>
      </c>
      <c r="F173" s="81" t="s">
        <v>6</v>
      </c>
    </row>
    <row r="174" spans="2:11" ht="27" customHeight="1" x14ac:dyDescent="0.15">
      <c r="B174" s="126" t="s">
        <v>143</v>
      </c>
      <c r="C174" s="126" t="s">
        <v>122</v>
      </c>
      <c r="D174" s="210" t="s">
        <v>144</v>
      </c>
      <c r="E174" s="211"/>
      <c r="F174" s="110" t="s">
        <v>145</v>
      </c>
    </row>
    <row r="175" spans="2:11" ht="27" customHeight="1" x14ac:dyDescent="0.15">
      <c r="B175" s="82" t="s">
        <v>146</v>
      </c>
      <c r="C175" s="82" t="s">
        <v>147</v>
      </c>
      <c r="D175" s="203" t="s">
        <v>184</v>
      </c>
      <c r="E175" s="204"/>
      <c r="F175" s="20">
        <v>8882533998</v>
      </c>
    </row>
    <row r="176" spans="2:11" ht="27" customHeight="1" x14ac:dyDescent="0.15">
      <c r="B176" s="83"/>
      <c r="C176" s="83"/>
      <c r="D176" s="203" t="s">
        <v>185</v>
      </c>
      <c r="E176" s="204"/>
      <c r="F176" s="20">
        <v>124141000</v>
      </c>
    </row>
    <row r="177" spans="2:11" ht="27" customHeight="1" x14ac:dyDescent="0.15">
      <c r="B177" s="83"/>
      <c r="C177" s="83"/>
      <c r="D177" s="203" t="s">
        <v>186</v>
      </c>
      <c r="E177" s="204"/>
      <c r="F177" s="20">
        <v>1200424000</v>
      </c>
    </row>
    <row r="178" spans="2:11" ht="27" customHeight="1" x14ac:dyDescent="0.15">
      <c r="B178" s="83"/>
      <c r="C178" s="83"/>
      <c r="D178" s="203" t="s">
        <v>187</v>
      </c>
      <c r="E178" s="204"/>
      <c r="F178" s="20">
        <v>4887854000</v>
      </c>
    </row>
    <row r="179" spans="2:11" ht="27" customHeight="1" x14ac:dyDescent="0.15">
      <c r="B179" s="83"/>
      <c r="C179" s="83"/>
      <c r="D179" s="203" t="s">
        <v>188</v>
      </c>
      <c r="E179" s="204"/>
      <c r="F179" s="20">
        <v>257858533</v>
      </c>
    </row>
    <row r="180" spans="2:11" ht="27" customHeight="1" x14ac:dyDescent="0.15">
      <c r="B180" s="83"/>
      <c r="C180" s="83"/>
      <c r="D180" s="203" t="s">
        <v>183</v>
      </c>
      <c r="E180" s="204"/>
      <c r="F180" s="20">
        <f>+F181-F175-F176-F177-F178-F179</f>
        <v>70634473</v>
      </c>
    </row>
    <row r="181" spans="2:11" ht="27" customHeight="1" x14ac:dyDescent="0.15">
      <c r="B181" s="83"/>
      <c r="C181" s="84"/>
      <c r="D181" s="205" t="s">
        <v>148</v>
      </c>
      <c r="E181" s="206"/>
      <c r="F181" s="20">
        <v>15423446004</v>
      </c>
    </row>
    <row r="182" spans="2:11" ht="27" customHeight="1" x14ac:dyDescent="0.15">
      <c r="B182" s="83"/>
      <c r="C182" s="85" t="s">
        <v>149</v>
      </c>
      <c r="D182" s="207" t="s">
        <v>150</v>
      </c>
      <c r="E182" s="86" t="s">
        <v>151</v>
      </c>
      <c r="F182" s="20">
        <v>211110768</v>
      </c>
      <c r="K182" s="3"/>
    </row>
    <row r="183" spans="2:11" ht="27" customHeight="1" x14ac:dyDescent="0.15">
      <c r="B183" s="83"/>
      <c r="C183" s="87"/>
      <c r="D183" s="208"/>
      <c r="E183" s="86" t="s">
        <v>152</v>
      </c>
      <c r="F183" s="20">
        <v>32166076</v>
      </c>
      <c r="K183" s="3"/>
    </row>
    <row r="184" spans="2:11" ht="27" customHeight="1" x14ac:dyDescent="0.15">
      <c r="B184" s="83"/>
      <c r="C184" s="83"/>
      <c r="D184" s="209"/>
      <c r="E184" s="88" t="s">
        <v>138</v>
      </c>
      <c r="F184" s="20">
        <f>+F182+F183</f>
        <v>243276844</v>
      </c>
      <c r="K184" s="3"/>
    </row>
    <row r="185" spans="2:11" ht="27" customHeight="1" x14ac:dyDescent="0.15">
      <c r="B185" s="83"/>
      <c r="C185" s="83"/>
      <c r="D185" s="207" t="s">
        <v>153</v>
      </c>
      <c r="E185" s="86" t="s">
        <v>151</v>
      </c>
      <c r="F185" s="20">
        <v>3898672158</v>
      </c>
      <c r="H185" s="129"/>
      <c r="K185" s="3"/>
    </row>
    <row r="186" spans="2:11" ht="27" customHeight="1" x14ac:dyDescent="0.15">
      <c r="B186" s="83"/>
      <c r="C186" s="83"/>
      <c r="D186" s="208"/>
      <c r="E186" s="86" t="s">
        <v>152</v>
      </c>
      <c r="F186" s="20">
        <v>1658463544</v>
      </c>
      <c r="H186" s="129"/>
    </row>
    <row r="187" spans="2:11" ht="27" customHeight="1" x14ac:dyDescent="0.15">
      <c r="B187" s="83"/>
      <c r="C187" s="83"/>
      <c r="D187" s="209"/>
      <c r="E187" s="88" t="s">
        <v>138</v>
      </c>
      <c r="F187" s="20">
        <f>+F185+F186</f>
        <v>5557135702</v>
      </c>
    </row>
    <row r="188" spans="2:11" ht="27" customHeight="1" x14ac:dyDescent="0.15">
      <c r="B188" s="83"/>
      <c r="C188" s="84"/>
      <c r="D188" s="89" t="s">
        <v>148</v>
      </c>
      <c r="E188" s="86"/>
      <c r="F188" s="20">
        <f>+F184+F187</f>
        <v>5800412546</v>
      </c>
    </row>
    <row r="189" spans="2:11" ht="27" customHeight="1" x14ac:dyDescent="0.15">
      <c r="B189" s="84"/>
      <c r="C189" s="89" t="s">
        <v>28</v>
      </c>
      <c r="D189" s="90"/>
      <c r="E189" s="86"/>
      <c r="F189" s="20">
        <f>+F181+F188</f>
        <v>21223858550</v>
      </c>
    </row>
    <row r="190" spans="2:11" ht="27" customHeight="1" x14ac:dyDescent="0.15"/>
    <row r="191" spans="2:11" s="8" customFormat="1" ht="27" customHeight="1" x14ac:dyDescent="0.15">
      <c r="B191" s="91" t="s">
        <v>154</v>
      </c>
      <c r="D191" s="92"/>
      <c r="E191" s="92"/>
      <c r="F191" s="93"/>
      <c r="G191" s="94"/>
      <c r="H191" s="12" t="s">
        <v>6</v>
      </c>
    </row>
    <row r="192" spans="2:11" ht="27" customHeight="1" x14ac:dyDescent="0.15">
      <c r="B192" s="140" t="s">
        <v>7</v>
      </c>
      <c r="C192" s="140"/>
      <c r="D192" s="212" t="s">
        <v>135</v>
      </c>
      <c r="E192" s="214" t="s">
        <v>155</v>
      </c>
      <c r="F192" s="215"/>
      <c r="G192" s="215"/>
      <c r="H192" s="216"/>
    </row>
    <row r="193" spans="2:8" ht="27" customHeight="1" x14ac:dyDescent="0.15">
      <c r="B193" s="140"/>
      <c r="C193" s="140"/>
      <c r="D193" s="213"/>
      <c r="E193" s="127" t="s">
        <v>156</v>
      </c>
      <c r="F193" s="128" t="s">
        <v>157</v>
      </c>
      <c r="G193" s="127" t="s">
        <v>158</v>
      </c>
      <c r="H193" s="127" t="s">
        <v>159</v>
      </c>
    </row>
    <row r="194" spans="2:8" ht="27" customHeight="1" x14ac:dyDescent="0.15">
      <c r="B194" s="220" t="s">
        <v>160</v>
      </c>
      <c r="C194" s="220"/>
      <c r="D194" s="95">
        <v>20989091260</v>
      </c>
      <c r="E194" s="96">
        <f>E198-E197-E196-E195</f>
        <v>5557135702</v>
      </c>
      <c r="F194" s="96">
        <f>F198-F197-F196-F195</f>
        <v>1741441533.2415848</v>
      </c>
      <c r="G194" s="96">
        <f>+G198-G196-G195</f>
        <v>7972662666.7584152</v>
      </c>
      <c r="H194" s="96">
        <v>5717851358</v>
      </c>
    </row>
    <row r="195" spans="2:8" ht="27" customHeight="1" x14ac:dyDescent="0.15">
      <c r="B195" s="220" t="s">
        <v>161</v>
      </c>
      <c r="C195" s="220"/>
      <c r="D195" s="97">
        <v>1183209986</v>
      </c>
      <c r="E195" s="98">
        <f>+F184</f>
        <v>243276844</v>
      </c>
      <c r="F195" s="99">
        <v>623009466.75841522</v>
      </c>
      <c r="G195" s="96">
        <f>+D195-E195-F195-H195</f>
        <v>316923675.24158478</v>
      </c>
      <c r="H195" s="98"/>
    </row>
    <row r="196" spans="2:8" ht="27" customHeight="1" x14ac:dyDescent="0.15">
      <c r="B196" s="220" t="s">
        <v>162</v>
      </c>
      <c r="C196" s="220"/>
      <c r="D196" s="98">
        <v>926326225</v>
      </c>
      <c r="E196" s="98"/>
      <c r="F196" s="99"/>
      <c r="G196" s="130">
        <f>+D196-E196-F196-H196</f>
        <v>926326225</v>
      </c>
      <c r="H196" s="98"/>
    </row>
    <row r="197" spans="2:8" ht="27" customHeight="1" x14ac:dyDescent="0.15">
      <c r="B197" s="220" t="s">
        <v>128</v>
      </c>
      <c r="C197" s="220"/>
      <c r="D197" s="98"/>
      <c r="E197" s="98"/>
      <c r="F197" s="99"/>
      <c r="G197" s="98"/>
      <c r="H197" s="98"/>
    </row>
    <row r="198" spans="2:8" ht="27" customHeight="1" x14ac:dyDescent="0.15">
      <c r="B198" s="220" t="s">
        <v>38</v>
      </c>
      <c r="C198" s="220"/>
      <c r="D198" s="97">
        <f>SUM(D194:D197)</f>
        <v>23098627471</v>
      </c>
      <c r="E198" s="98">
        <f>+F188</f>
        <v>5800412546</v>
      </c>
      <c r="F198" s="99">
        <v>2364451000</v>
      </c>
      <c r="G198" s="98">
        <f>+D198-E198-F198-H198</f>
        <v>9215912567</v>
      </c>
      <c r="H198" s="98">
        <f>SUM(H194:H197)</f>
        <v>5717851358</v>
      </c>
    </row>
    <row r="199" spans="2:8" ht="27" customHeight="1" x14ac:dyDescent="0.15"/>
    <row r="200" spans="2:8" ht="27" customHeight="1" x14ac:dyDescent="0.15"/>
    <row r="201" spans="2:8" ht="27" customHeight="1" x14ac:dyDescent="0.15">
      <c r="B201" s="1" t="s">
        <v>163</v>
      </c>
      <c r="C201" s="2"/>
    </row>
    <row r="202" spans="2:8" s="100" customFormat="1" ht="27" customHeight="1" x14ac:dyDescent="0.15">
      <c r="B202" s="48" t="s">
        <v>164</v>
      </c>
      <c r="D202" s="12" t="s">
        <v>6</v>
      </c>
      <c r="F202" s="101"/>
    </row>
    <row r="203" spans="2:8" ht="27" customHeight="1" x14ac:dyDescent="0.15">
      <c r="B203" s="221" t="s">
        <v>65</v>
      </c>
      <c r="C203" s="221"/>
      <c r="D203" s="109" t="s">
        <v>126</v>
      </c>
    </row>
    <row r="204" spans="2:8" ht="27" customHeight="1" x14ac:dyDescent="0.15">
      <c r="B204" s="217" t="s">
        <v>165</v>
      </c>
      <c r="C204" s="217"/>
      <c r="D204" s="20">
        <v>625179374</v>
      </c>
    </row>
    <row r="205" spans="2:8" ht="27" customHeight="1" x14ac:dyDescent="0.15">
      <c r="B205" s="219" t="s">
        <v>28</v>
      </c>
      <c r="C205" s="219"/>
      <c r="D205" s="20">
        <f>SUM(D204:D204)</f>
        <v>625179374</v>
      </c>
    </row>
  </sheetData>
  <mergeCells count="166">
    <mergeCell ref="B205:C205"/>
    <mergeCell ref="B194:C194"/>
    <mergeCell ref="B195:C195"/>
    <mergeCell ref="B196:C196"/>
    <mergeCell ref="B197:C197"/>
    <mergeCell ref="B198:C198"/>
    <mergeCell ref="B203:C203"/>
    <mergeCell ref="B156:C156"/>
    <mergeCell ref="B157:C157"/>
    <mergeCell ref="B158:C158"/>
    <mergeCell ref="B192:C193"/>
    <mergeCell ref="D192:D193"/>
    <mergeCell ref="E192:H192"/>
    <mergeCell ref="D177:E177"/>
    <mergeCell ref="D178:E178"/>
    <mergeCell ref="D179:E179"/>
    <mergeCell ref="B204:C204"/>
    <mergeCell ref="B137:C137"/>
    <mergeCell ref="B138:C138"/>
    <mergeCell ref="H167:I167"/>
    <mergeCell ref="H170:I170"/>
    <mergeCell ref="B132:C132"/>
    <mergeCell ref="D169:E169"/>
    <mergeCell ref="F169:G169"/>
    <mergeCell ref="D180:E180"/>
    <mergeCell ref="D181:E181"/>
    <mergeCell ref="D182:D184"/>
    <mergeCell ref="D185:D187"/>
    <mergeCell ref="D174:E174"/>
    <mergeCell ref="D175:E175"/>
    <mergeCell ref="D176:E176"/>
    <mergeCell ref="D170:E170"/>
    <mergeCell ref="F170:G170"/>
    <mergeCell ref="B136:C136"/>
    <mergeCell ref="J170:K170"/>
    <mergeCell ref="B168:C169"/>
    <mergeCell ref="D150:I150"/>
    <mergeCell ref="B151:C151"/>
    <mergeCell ref="D151:I151"/>
    <mergeCell ref="B154:C155"/>
    <mergeCell ref="D154:D155"/>
    <mergeCell ref="E154:E155"/>
    <mergeCell ref="F154:G154"/>
    <mergeCell ref="H154:H155"/>
    <mergeCell ref="F162:G162"/>
    <mergeCell ref="H162:I162"/>
    <mergeCell ref="B150:C150"/>
    <mergeCell ref="J162:K162"/>
    <mergeCell ref="B163:C167"/>
    <mergeCell ref="D163:E163"/>
    <mergeCell ref="F163:G163"/>
    <mergeCell ref="H163:I163"/>
    <mergeCell ref="D167:E167"/>
    <mergeCell ref="F167:G167"/>
    <mergeCell ref="J167:K167"/>
    <mergeCell ref="H169:I169"/>
    <mergeCell ref="B129:C129"/>
    <mergeCell ref="B128:C128"/>
    <mergeCell ref="B127:C127"/>
    <mergeCell ref="B126:C126"/>
    <mergeCell ref="B133:C133"/>
    <mergeCell ref="B134:C134"/>
    <mergeCell ref="B135:C135"/>
    <mergeCell ref="J169:K169"/>
    <mergeCell ref="D165:E165"/>
    <mergeCell ref="F165:G165"/>
    <mergeCell ref="H165:I165"/>
    <mergeCell ref="B162:C162"/>
    <mergeCell ref="D162:E162"/>
    <mergeCell ref="D168:E168"/>
    <mergeCell ref="F168:G168"/>
    <mergeCell ref="H168:I168"/>
    <mergeCell ref="D164:E164"/>
    <mergeCell ref="F164:G164"/>
    <mergeCell ref="H164:I164"/>
    <mergeCell ref="D166:E166"/>
    <mergeCell ref="F166:G166"/>
    <mergeCell ref="H166:I166"/>
    <mergeCell ref="B130:C130"/>
    <mergeCell ref="B131:C131"/>
    <mergeCell ref="B114:C114"/>
    <mergeCell ref="G114:H114"/>
    <mergeCell ref="J124:J125"/>
    <mergeCell ref="M124:M125"/>
    <mergeCell ref="B124:C125"/>
    <mergeCell ref="D124:D125"/>
    <mergeCell ref="F124:F125"/>
    <mergeCell ref="G124:G125"/>
    <mergeCell ref="H124:H125"/>
    <mergeCell ref="I124:I125"/>
    <mergeCell ref="B93:C93"/>
    <mergeCell ref="B94:C94"/>
    <mergeCell ref="G118:H118"/>
    <mergeCell ref="B119:C119"/>
    <mergeCell ref="G119:H119"/>
    <mergeCell ref="B120:C120"/>
    <mergeCell ref="G120:H120"/>
    <mergeCell ref="B117:C117"/>
    <mergeCell ref="G117:H117"/>
    <mergeCell ref="B118:C118"/>
    <mergeCell ref="B95:C95"/>
    <mergeCell ref="B109:C109"/>
    <mergeCell ref="G113:H113"/>
    <mergeCell ref="B115:C115"/>
    <mergeCell ref="G115:H115"/>
    <mergeCell ref="B116:C116"/>
    <mergeCell ref="G116:H116"/>
    <mergeCell ref="B110:C110"/>
    <mergeCell ref="G110:H110"/>
    <mergeCell ref="B111:C111"/>
    <mergeCell ref="G111:H111"/>
    <mergeCell ref="B112:C112"/>
    <mergeCell ref="G112:H112"/>
    <mergeCell ref="B113:C113"/>
    <mergeCell ref="G109:H109"/>
    <mergeCell ref="H99:H100"/>
    <mergeCell ref="B102:C102"/>
    <mergeCell ref="B103:C103"/>
    <mergeCell ref="B106:C106"/>
    <mergeCell ref="G106:H106"/>
    <mergeCell ref="B107:C107"/>
    <mergeCell ref="G107:H107"/>
    <mergeCell ref="B96:C96"/>
    <mergeCell ref="B99:C100"/>
    <mergeCell ref="D99:E99"/>
    <mergeCell ref="F99:G99"/>
    <mergeCell ref="B101:C101"/>
    <mergeCell ref="B108:C108"/>
    <mergeCell ref="G108:H108"/>
    <mergeCell ref="B85:C85"/>
    <mergeCell ref="B86:C86"/>
    <mergeCell ref="B87:C87"/>
    <mergeCell ref="B88:C88"/>
    <mergeCell ref="B75:C75"/>
    <mergeCell ref="B78:C78"/>
    <mergeCell ref="B92:C92"/>
    <mergeCell ref="B82:C82"/>
    <mergeCell ref="B83:C83"/>
    <mergeCell ref="B84:C84"/>
    <mergeCell ref="B89:C89"/>
    <mergeCell ref="B90:C90"/>
    <mergeCell ref="B91:C91"/>
    <mergeCell ref="B50:C50"/>
    <mergeCell ref="B51:C51"/>
    <mergeCell ref="B52:C52"/>
    <mergeCell ref="B55:C55"/>
    <mergeCell ref="B56:C56"/>
    <mergeCell ref="B60:C60"/>
    <mergeCell ref="B79:C79"/>
    <mergeCell ref="B80:C80"/>
    <mergeCell ref="B81:C81"/>
    <mergeCell ref="B57:C57"/>
    <mergeCell ref="B58:C58"/>
    <mergeCell ref="B59:C59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61:C61"/>
    <mergeCell ref="B64:C64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rowBreaks count="4" manualBreakCount="4">
    <brk id="62" max="12" man="1"/>
    <brk id="76" max="12" man="1"/>
    <brk id="121" max="12" man="1"/>
    <brk id="1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附属明細</vt:lpstr>
      <vt:lpstr>附属明細!Print_Area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user</cp:lastModifiedBy>
  <cp:lastPrinted>2021-03-22T04:59:58Z</cp:lastPrinted>
  <dcterms:created xsi:type="dcterms:W3CDTF">2018-03-17T08:06:34Z</dcterms:created>
  <dcterms:modified xsi:type="dcterms:W3CDTF">2021-03-24T07:53:19Z</dcterms:modified>
</cp:coreProperties>
</file>