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og\Desktop\【柏原市】納品一式\02.財務書類\"/>
    </mc:Choice>
  </mc:AlternateContent>
  <xr:revisionPtr revIDLastSave="0" documentId="13_ncr:1_{D9122192-4132-40F1-A061-1CD0609F1E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附属明細" sheetId="1" r:id="rId1"/>
  </sheets>
  <definedNames>
    <definedName name="_xlnm.Print_Area" localSheetId="0">附属明細!$A$1:$M$206</definedName>
  </definedNames>
  <calcPr calcId="191029"/>
</workbook>
</file>

<file path=xl/calcChain.xml><?xml version="1.0" encoding="utf-8"?>
<calcChain xmlns="http://schemas.openxmlformats.org/spreadsheetml/2006/main">
  <c r="H168" i="1" l="1"/>
  <c r="H195" i="1" l="1"/>
  <c r="E196" i="1"/>
  <c r="E199" i="1"/>
  <c r="P203" i="1"/>
  <c r="B143" i="1" l="1"/>
  <c r="H96" i="1" l="1"/>
  <c r="D97" i="1"/>
  <c r="L61" i="1" l="1"/>
  <c r="J61" i="1"/>
  <c r="D61" i="1"/>
  <c r="G159" i="1" l="1"/>
  <c r="G115" i="1" l="1"/>
  <c r="I97" i="1"/>
  <c r="E76" i="1"/>
  <c r="F76" i="1"/>
  <c r="H76" i="1"/>
  <c r="I76" i="1"/>
  <c r="J76" i="1"/>
  <c r="K76" i="1"/>
  <c r="M76" i="1"/>
  <c r="D76" i="1"/>
  <c r="G197" i="1" l="1"/>
  <c r="H199" i="1"/>
  <c r="F195" i="1" l="1"/>
  <c r="D199" i="1"/>
  <c r="I120" i="1" l="1"/>
  <c r="F181" i="1" l="1"/>
  <c r="G72" i="1" l="1"/>
  <c r="H169" i="1" l="1"/>
  <c r="H170" i="1" s="1"/>
  <c r="H157" i="1"/>
  <c r="H158" i="1"/>
  <c r="D110" i="1" l="1"/>
  <c r="E104" i="1"/>
  <c r="F104" i="1"/>
  <c r="G104" i="1"/>
  <c r="H104" i="1"/>
  <c r="D104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80" i="1"/>
  <c r="L66" i="1"/>
  <c r="L67" i="1"/>
  <c r="L68" i="1"/>
  <c r="L69" i="1"/>
  <c r="L70" i="1"/>
  <c r="L71" i="1"/>
  <c r="L72" i="1"/>
  <c r="L73" i="1"/>
  <c r="L74" i="1"/>
  <c r="L75" i="1"/>
  <c r="L65" i="1"/>
  <c r="L76" i="1" l="1"/>
  <c r="G66" i="1"/>
  <c r="G67" i="1"/>
  <c r="G68" i="1"/>
  <c r="G69" i="1"/>
  <c r="G70" i="1"/>
  <c r="G71" i="1"/>
  <c r="G73" i="1"/>
  <c r="G74" i="1"/>
  <c r="G75" i="1"/>
  <c r="G65" i="1"/>
  <c r="G76" i="1" l="1"/>
  <c r="D206" i="1"/>
  <c r="F188" i="1"/>
  <c r="F185" i="1"/>
  <c r="F159" i="1"/>
  <c r="E159" i="1"/>
  <c r="D159" i="1"/>
  <c r="H159" i="1"/>
  <c r="J120" i="1"/>
  <c r="E120" i="1"/>
  <c r="D120" i="1"/>
  <c r="G118" i="1"/>
  <c r="G117" i="1"/>
  <c r="G116" i="1"/>
  <c r="G114" i="1"/>
  <c r="G113" i="1"/>
  <c r="G112" i="1"/>
  <c r="J110" i="1"/>
  <c r="I110" i="1"/>
  <c r="E110" i="1"/>
  <c r="G97" i="1"/>
  <c r="F97" i="1"/>
  <c r="E97" i="1"/>
  <c r="G196" i="1" l="1"/>
  <c r="F189" i="1"/>
  <c r="J121" i="1"/>
  <c r="I121" i="1"/>
  <c r="H97" i="1"/>
  <c r="D121" i="1"/>
  <c r="E121" i="1"/>
  <c r="F190" i="1" l="1"/>
  <c r="E195" i="1" l="1"/>
  <c r="G199" i="1"/>
  <c r="G195" i="1" s="1"/>
</calcChain>
</file>

<file path=xl/sharedStrings.xml><?xml version="1.0" encoding="utf-8"?>
<sst xmlns="http://schemas.openxmlformats.org/spreadsheetml/2006/main" count="330" uniqueCount="237">
  <si>
    <t>【様式第５号】</t>
    <rPh sb="1" eb="3">
      <t>ヨウシキ</t>
    </rPh>
    <rPh sb="3" eb="4">
      <t>ダイ</t>
    </rPh>
    <rPh sb="5" eb="6">
      <t>ゴウ</t>
    </rPh>
    <phoneticPr fontId="4"/>
  </si>
  <si>
    <t>附属明細書</t>
    <rPh sb="0" eb="2">
      <t>フゾク</t>
    </rPh>
    <rPh sb="2" eb="5">
      <t>メイサイショ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</si>
  <si>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</si>
  <si>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</si>
  <si>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</si>
  <si>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</si>
  <si>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（単位： 円　）</t>
    <rPh sb="1" eb="3">
      <t>タンイ</t>
    </rPh>
    <rPh sb="5" eb="6">
      <t>エン</t>
    </rPh>
    <phoneticPr fontId="4"/>
  </si>
  <si>
    <t>区分</t>
    <rPh sb="0" eb="2">
      <t>クブン</t>
    </rPh>
    <phoneticPr fontId="4"/>
  </si>
  <si>
    <t>前年度末残高
（A）</t>
    <rPh sb="0" eb="3">
      <t>ゼンネンド</t>
    </rPh>
    <rPh sb="3" eb="4">
      <t>マツ</t>
    </rPh>
    <rPh sb="4" eb="6">
      <t>ザンダカ</t>
    </rPh>
    <phoneticPr fontId="3"/>
  </si>
  <si>
    <t>本年度増加額
(B)</t>
    <rPh sb="0" eb="3">
      <t>ホンネンド</t>
    </rPh>
    <rPh sb="3" eb="6">
      <t>ゾウカガク</t>
    </rPh>
    <phoneticPr fontId="3"/>
  </si>
  <si>
    <t>本年度減少額
（C）</t>
    <rPh sb="0" eb="3">
      <t>ホンネンド</t>
    </rPh>
    <rPh sb="3" eb="6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</si>
  <si>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</si>
  <si>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</si>
  <si>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本年度償却額
（F)</t>
    <rPh sb="0" eb="3">
      <t>ホンネンド</t>
    </rPh>
    <rPh sb="3" eb="6">
      <t>ショウキャクガク</t>
    </rPh>
    <phoneticPr fontId="3"/>
  </si>
  <si>
    <t xml:space="preserve"> 事業用資産</t>
    <rPh sb="1" eb="4">
      <t>ジギョウヨウ</t>
    </rPh>
    <rPh sb="4" eb="6">
      <t>シサン</t>
    </rPh>
    <phoneticPr fontId="4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</si>
  <si>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</si>
  <si>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4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</si>
  <si>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</si>
  <si>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</si>
  <si>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</si>
  <si>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</si>
  <si>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</si>
  <si>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</si>
  <si>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4"/>
  </si>
  <si>
    <t xml:space="preserve"> インフラ資産</t>
    <rPh sb="5" eb="7">
      <t>シサン</t>
    </rPh>
    <phoneticPr fontId="4"/>
  </si>
  <si>
    <t>　　土地</t>
    <rPh sb="2" eb="4">
      <t>トチ</t>
    </rPh>
    <phoneticPr fontId="3"/>
  </si>
  <si>
    <t>　　建物</t>
    <rPh sb="2" eb="4">
      <t>タテモノ</t>
    </rPh>
    <phoneticPr fontId="4"/>
  </si>
  <si>
    <t xml:space="preserve"> 物品</t>
    <rPh sb="1" eb="3">
      <t>ブッピン</t>
    </rPh>
    <phoneticPr fontId="3"/>
  </si>
  <si>
    <t>合計</t>
    <rPh sb="0" eb="2">
      <t>ゴウケイ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</si>
  <si>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</si>
  <si>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</si>
  <si>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4"/>
  </si>
  <si>
    <t>福祉</t>
    <rPh sb="0" eb="2">
      <t>フクシ</t>
    </rPh>
    <phoneticPr fontId="4"/>
  </si>
  <si>
    <t>環境衛生</t>
    <rPh sb="0" eb="2">
      <t>カンキョウ</t>
    </rPh>
    <rPh sb="2" eb="4">
      <t>エイセイ</t>
    </rPh>
    <phoneticPr fontId="4"/>
  </si>
  <si>
    <t>産業振興</t>
    <rPh sb="0" eb="2">
      <t>サンギョウ</t>
    </rPh>
    <rPh sb="2" eb="4">
      <t>シンコウ</t>
    </rPh>
    <phoneticPr fontId="4"/>
  </si>
  <si>
    <t>消防</t>
    <rPh sb="0" eb="2">
      <t>ショウボウ</t>
    </rPh>
    <phoneticPr fontId="4"/>
  </si>
  <si>
    <t>総務</t>
    <rPh sb="0" eb="2">
      <t>ソウム</t>
    </rPh>
    <phoneticPr fontId="4"/>
  </si>
  <si>
    <t>合計</t>
    <rPh sb="0" eb="2">
      <t>ゴウケイ</t>
    </rPh>
    <phoneticPr fontId="4"/>
  </si>
  <si>
    <t>③投資及び出資金の明細</t>
    <phoneticPr fontId="4"/>
  </si>
  <si>
    <t>市場価格のあるもの</t>
    <rPh sb="0" eb="2">
      <t>シジョウ</t>
    </rPh>
    <rPh sb="2" eb="4">
      <t>カカク</t>
    </rPh>
    <phoneticPr fontId="4"/>
  </si>
  <si>
    <t>銘柄名</t>
    <rPh sb="0" eb="2">
      <t>メイガラ</t>
    </rPh>
    <rPh sb="2" eb="3">
      <t>メイ</t>
    </rPh>
    <phoneticPr fontId="3"/>
  </si>
  <si>
    <t>株数・口数など
（A）</t>
    <rPh sb="0" eb="2">
      <t>カブスウ</t>
    </rPh>
    <rPh sb="3" eb="4">
      <t>クチ</t>
    </rPh>
    <rPh sb="4" eb="5">
      <t>スウ</t>
    </rPh>
    <phoneticPr fontId="3"/>
  </si>
  <si>
    <t>時価単価
（B）</t>
    <rPh sb="0" eb="2">
      <t>ジカ</t>
    </rPh>
    <rPh sb="2" eb="4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</si>
  <si>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</si>
  <si>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</si>
  <si>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4"/>
  </si>
  <si>
    <t>評価差額
（C）－（E)
（F)</t>
    <rPh sb="0" eb="2">
      <t>ヒョウカ</t>
    </rPh>
    <rPh sb="2" eb="4">
      <t>サガク</t>
    </rPh>
    <phoneticPr fontId="4"/>
  </si>
  <si>
    <t>（参考）財産に関する調書記載額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</si>
  <si>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</si>
  <si>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</si>
  <si>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</si>
  <si>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資産
（B)</t>
    <rPh sb="0" eb="2">
      <t>シサン</t>
    </rPh>
    <phoneticPr fontId="3"/>
  </si>
  <si>
    <t>負債
（C)</t>
    <rPh sb="0" eb="2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</si>
  <si>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</si>
  <si>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>資本金
（E)</t>
    <rPh sb="0" eb="3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</si>
  <si>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</si>
  <si>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</si>
  <si>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</si>
  <si>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</si>
  <si>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"/>
  </si>
  <si>
    <t>出資金額
（A)</t>
    <rPh sb="0" eb="2">
      <t>シュッシ</t>
    </rPh>
    <rPh sb="2" eb="4">
      <t>キンガク</t>
    </rPh>
    <phoneticPr fontId="3"/>
  </si>
  <si>
    <t>強制評価減
（H)</t>
    <rPh sb="0" eb="2">
      <t>キョウセイ</t>
    </rPh>
    <rPh sb="2" eb="4">
      <t>ヒョウカ</t>
    </rPh>
    <rPh sb="4" eb="5">
      <t>ゲン</t>
    </rPh>
    <phoneticPr fontId="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</si>
  <si>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"/>
  </si>
  <si>
    <t>④基金の明細</t>
    <phoneticPr fontId="4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</si>
  <si>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</si>
  <si>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</si>
  <si>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</si>
  <si>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</si>
  <si>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</si>
  <si>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</si>
  <si>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(参考)財産に関する調書記載額</t>
    <rPh sb="1" eb="3">
      <t>サンコウ</t>
    </rPh>
    <rPh sb="4" eb="6">
      <t>ザイサン</t>
    </rPh>
    <rPh sb="7" eb="8">
      <t>カン</t>
    </rPh>
    <rPh sb="10" eb="12">
      <t>チョウショ</t>
    </rPh>
    <rPh sb="12" eb="14">
      <t>キサイ</t>
    </rPh>
    <rPh sb="14" eb="15">
      <t>ガク</t>
    </rPh>
    <phoneticPr fontId="3"/>
  </si>
  <si>
    <t>⑤貸付金の明細</t>
    <phoneticPr fontId="4"/>
  </si>
  <si>
    <t>相手先名または
種別</t>
    <rPh sb="0" eb="3">
      <t>アイテサキ</t>
    </rPh>
    <rPh sb="3" eb="4">
      <t>メイ</t>
    </rPh>
    <rPh sb="8" eb="10">
      <t>シュベツ</t>
    </rPh>
    <phoneticPr fontId="3"/>
  </si>
  <si>
    <t>長期貸付金</t>
    <rPh sb="0" eb="2">
      <t>チョウキ</t>
    </rPh>
    <rPh sb="2" eb="5">
      <t>カシツケキン</t>
    </rPh>
    <phoneticPr fontId="3"/>
  </si>
  <si>
    <t>短期貸付金</t>
    <rPh sb="0" eb="2">
      <t>タンキ</t>
    </rPh>
    <rPh sb="2" eb="5">
      <t>カシツケキン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</si>
  <si>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</si>
  <si>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</si>
  <si>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</si>
  <si>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</si>
  <si>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</si>
  <si>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</si>
  <si>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</si>
  <si>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</si>
  <si>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</si>
  <si>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4"/>
  </si>
  <si>
    <t>【未収金】</t>
    <rPh sb="1" eb="4">
      <t>ミシュウキン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</si>
  <si>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</si>
  <si>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</si>
  <si>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</si>
  <si>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</si>
  <si>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</si>
  <si>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</si>
  <si>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</si>
  <si>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</si>
  <si>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</si>
  <si>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</si>
  <si>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</si>
  <si>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</si>
  <si>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</si>
  <si>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</si>
  <si>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</si>
  <si>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</si>
  <si>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</si>
  <si>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</si>
  <si>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</si>
  <si>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</si>
  <si>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</si>
  <si>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</si>
  <si>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</si>
  <si>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</si>
  <si>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</si>
  <si>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</si>
  <si>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</si>
  <si>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</si>
  <si>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</si>
  <si>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</si>
  <si>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</si>
  <si>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</si>
  <si>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</si>
  <si>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</si>
  <si>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4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</si>
  <si>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</si>
  <si>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</si>
  <si>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</si>
  <si>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</si>
  <si>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</si>
  <si>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</si>
  <si>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</si>
  <si>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</si>
  <si>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</si>
  <si>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</si>
  <si>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</si>
  <si>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</si>
  <si>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</si>
  <si>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金額</t>
    <rPh sb="0" eb="2">
      <t>キンガク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</si>
  <si>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</si>
  <si>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</si>
  <si>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</si>
  <si>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その他の補助金等</t>
    <rPh sb="2" eb="3">
      <t>タ</t>
    </rPh>
    <rPh sb="4" eb="7">
      <t>ホジョキン</t>
    </rPh>
    <rPh sb="7" eb="8">
      <t>ナド</t>
    </rPh>
    <phoneticPr fontId="4"/>
  </si>
  <si>
    <t>上記以外</t>
    <rPh sb="0" eb="2">
      <t>ジョウキ</t>
    </rPh>
    <rPh sb="2" eb="4">
      <t>イガイ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</si>
  <si>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</si>
  <si>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</si>
  <si>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</si>
  <si>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</si>
  <si>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金額</t>
    <rPh sb="0" eb="2">
      <t>キンガク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</si>
  <si>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</si>
  <si>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2">
      <t>ゼイシュウ</t>
    </rPh>
    <rPh sb="2" eb="3">
      <t>ナド</t>
    </rPh>
    <phoneticPr fontId="3"/>
  </si>
  <si>
    <t>小計</t>
    <rPh sb="0" eb="2">
      <t>ショウケイ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</si>
  <si>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</si>
  <si>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4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</si>
  <si>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</si>
  <si>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</si>
  <si>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</si>
  <si>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</si>
  <si>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内訳</t>
    <rPh sb="0" eb="2">
      <t>ウチワケ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</si>
  <si>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</si>
  <si>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地方債</t>
    <rPh sb="0" eb="3">
      <t>チホウサイ</t>
    </rPh>
    <phoneticPr fontId="4"/>
  </si>
  <si>
    <t>税収等</t>
    <rPh sb="0" eb="3">
      <t>ゼイシュウナド</t>
    </rPh>
    <phoneticPr fontId="4"/>
  </si>
  <si>
    <t>その他</t>
    <rPh sb="2" eb="3">
      <t>ホカ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</si>
  <si>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</si>
  <si>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</si>
  <si>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</si>
  <si>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</si>
  <si>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</si>
  <si>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現金及び預金</t>
    <rPh sb="0" eb="2">
      <t>ゲンキン</t>
    </rPh>
    <rPh sb="2" eb="3">
      <t>オヨ</t>
    </rPh>
    <rPh sb="4" eb="6">
      <t>ヨキン</t>
    </rPh>
    <phoneticPr fontId="3"/>
  </si>
  <si>
    <t>市民税</t>
    <rPh sb="0" eb="2">
      <t>シミン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</si>
  <si>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</si>
  <si>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</si>
  <si>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負担金</t>
    <rPh sb="0" eb="3">
      <t>フタンキン</t>
    </rPh>
    <phoneticPr fontId="3"/>
  </si>
  <si>
    <t>使用料</t>
    <rPh sb="0" eb="3">
      <t>シヨウリョウ</t>
    </rPh>
    <phoneticPr fontId="3"/>
  </si>
  <si>
    <t>雑入</t>
    <rPh sb="0" eb="2">
      <t>ザツニュウ</t>
    </rPh>
    <phoneticPr fontId="3"/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</si>
  <si>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</si>
  <si>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</si>
  <si>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</si>
  <si>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</si>
  <si>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</si>
  <si>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</si>
  <si>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</si>
  <si>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</si>
  <si>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</si>
  <si>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</si>
  <si>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</si>
  <si>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その他</t>
    <rPh sb="2" eb="3">
      <t>タ</t>
    </rPh>
    <phoneticPr fontId="3"/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</si>
  <si>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</si>
  <si>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</si>
  <si>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</si>
  <si>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</si>
  <si>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</si>
  <si>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差引本年度末残高
（D)－（E)
（G）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</si>
  <si>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>柏原市土地開発公社</t>
    <rPh sb="0" eb="3">
      <t>カシワラシ</t>
    </rPh>
    <rPh sb="3" eb="5">
      <t>トチ</t>
    </rPh>
    <rPh sb="5" eb="7">
      <t>カイハツ</t>
    </rPh>
    <rPh sb="7" eb="9">
      <t>コウシャ</t>
    </rPh>
    <phoneticPr fontId="4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</si>
  <si>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4"/>
  </si>
  <si>
    <t>（財）大阪府地域福祉推進財団</t>
    <rPh sb="1" eb="2">
      <t>ザイ</t>
    </rPh>
    <rPh sb="3" eb="6">
      <t>オオサカフ</t>
    </rPh>
    <rPh sb="6" eb="8">
      <t>チイキ</t>
    </rPh>
    <rPh sb="8" eb="10">
      <t>フクシ</t>
    </rPh>
    <rPh sb="10" eb="12">
      <t>スイシン</t>
    </rPh>
    <rPh sb="12" eb="14">
      <t>ザイダン</t>
    </rPh>
    <phoneticPr fontId="4"/>
  </si>
  <si>
    <t>（財）砂防フロンティア整備推進機構</t>
    <rPh sb="1" eb="2">
      <t>ザイ</t>
    </rPh>
    <rPh sb="3" eb="5">
      <t>サボウ</t>
    </rPh>
    <rPh sb="11" eb="13">
      <t>セイビ</t>
    </rPh>
    <rPh sb="13" eb="15">
      <t>スイシン</t>
    </rPh>
    <rPh sb="15" eb="17">
      <t>キコウ</t>
    </rPh>
    <phoneticPr fontId="4"/>
  </si>
  <si>
    <t>（財）大阪みどりのトラスト協会</t>
    <rPh sb="1" eb="2">
      <t>ザイ</t>
    </rPh>
    <rPh sb="3" eb="5">
      <t>オオサカ</t>
    </rPh>
    <rPh sb="13" eb="15">
      <t>キョウカイ</t>
    </rPh>
    <phoneticPr fontId="4"/>
  </si>
  <si>
    <t>（財）大阪府暴力追放推進センター</t>
    <rPh sb="1" eb="2">
      <t>ザイ</t>
    </rPh>
    <rPh sb="3" eb="6">
      <t>オオサカフ</t>
    </rPh>
    <rPh sb="6" eb="8">
      <t>ボウリョク</t>
    </rPh>
    <rPh sb="8" eb="10">
      <t>ツイホウ</t>
    </rPh>
    <rPh sb="10" eb="12">
      <t>スイシン</t>
    </rPh>
    <phoneticPr fontId="4"/>
  </si>
  <si>
    <t>森林さきもり基金</t>
    <rPh sb="0" eb="2">
      <t>シンリン</t>
    </rPh>
    <rPh sb="6" eb="8">
      <t>キキン</t>
    </rPh>
    <phoneticPr fontId="4"/>
  </si>
  <si>
    <t>（財）大阪人権歴史資料館</t>
    <rPh sb="1" eb="2">
      <t>ザイ</t>
    </rPh>
    <rPh sb="3" eb="5">
      <t>オオサカ</t>
    </rPh>
    <rPh sb="5" eb="6">
      <t>ジン</t>
    </rPh>
    <rPh sb="6" eb="7">
      <t>ケン</t>
    </rPh>
    <rPh sb="7" eb="9">
      <t>レキシ</t>
    </rPh>
    <rPh sb="9" eb="12">
      <t>シリョウカン</t>
    </rPh>
    <phoneticPr fontId="4"/>
  </si>
  <si>
    <t>（財）アジア・太平洋人権情報センター</t>
    <rPh sb="1" eb="2">
      <t>ザイ</t>
    </rPh>
    <rPh sb="7" eb="10">
      <t>タイヘイヨウ</t>
    </rPh>
    <rPh sb="10" eb="12">
      <t>ジンケン</t>
    </rPh>
    <rPh sb="12" eb="14">
      <t>ジョウホウ</t>
    </rPh>
    <phoneticPr fontId="4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</si>
  <si>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4"/>
  </si>
  <si>
    <t>柏原市健康推進財団</t>
    <rPh sb="0" eb="3">
      <t>カシワラシ</t>
    </rPh>
    <rPh sb="3" eb="5">
      <t>ケンコウ</t>
    </rPh>
    <rPh sb="5" eb="7">
      <t>スイシン</t>
    </rPh>
    <rPh sb="7" eb="9">
      <t>ザイダン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</si>
  <si>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</si>
  <si>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4"/>
  </si>
  <si>
    <t>公園等整備事業基金</t>
    <rPh sb="0" eb="2">
      <t>コウエン</t>
    </rPh>
    <rPh sb="2" eb="3">
      <t>トウ</t>
    </rPh>
    <rPh sb="3" eb="5">
      <t>セイビ</t>
    </rPh>
    <rPh sb="5" eb="7">
      <t>ジギョウ</t>
    </rPh>
    <rPh sb="7" eb="9">
      <t>キキン</t>
    </rPh>
    <phoneticPr fontId="4"/>
  </si>
  <si>
    <t>減債基金</t>
    <rPh sb="0" eb="2">
      <t>ゲンサイ</t>
    </rPh>
    <rPh sb="2" eb="4">
      <t>キキン</t>
    </rPh>
    <phoneticPr fontId="4"/>
  </si>
  <si>
    <t>奨学基金</t>
    <rPh sb="0" eb="2">
      <t>ショウガク</t>
    </rPh>
    <rPh sb="2" eb="4">
      <t>キキン</t>
    </rPh>
    <phoneticPr fontId="4"/>
  </si>
  <si>
    <t>校外教授奨励基金</t>
    <rPh sb="0" eb="2">
      <t>コウガイ</t>
    </rPh>
    <rPh sb="2" eb="4">
      <t>キョウジュ</t>
    </rPh>
    <rPh sb="4" eb="6">
      <t>ショウレイ</t>
    </rPh>
    <rPh sb="6" eb="8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</si>
  <si>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</si>
  <si>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スポーツ振興基金</t>
    <rPh sb="4" eb="6">
      <t>シンコウ</t>
    </rPh>
    <rPh sb="6" eb="8">
      <t>キキン</t>
    </rPh>
    <phoneticPr fontId="4"/>
  </si>
  <si>
    <t>心身障害者福祉基金</t>
    <rPh sb="0" eb="2">
      <t>シンシン</t>
    </rPh>
    <rPh sb="2" eb="5">
      <t>ショウガイシャ</t>
    </rPh>
    <rPh sb="5" eb="7">
      <t>フクシ</t>
    </rPh>
    <rPh sb="7" eb="9">
      <t>キキン</t>
    </rPh>
    <phoneticPr fontId="4"/>
  </si>
  <si>
    <t>心身障害児福祉基金</t>
    <rPh sb="0" eb="2">
      <t>シンシン</t>
    </rPh>
    <rPh sb="2" eb="4">
      <t>ショウガイ</t>
    </rPh>
    <rPh sb="4" eb="5">
      <t>ジ</t>
    </rPh>
    <rPh sb="5" eb="7">
      <t>フクシ</t>
    </rPh>
    <rPh sb="7" eb="9">
      <t>キキン</t>
    </rPh>
    <phoneticPr fontId="4"/>
  </si>
  <si>
    <t>老人福祉基金</t>
    <rPh sb="0" eb="2">
      <t>ロウジン</t>
    </rPh>
    <rPh sb="2" eb="4">
      <t>フクシ</t>
    </rPh>
    <rPh sb="4" eb="6">
      <t>キキン</t>
    </rPh>
    <phoneticPr fontId="4"/>
  </si>
  <si>
    <t>ふるさと創生事業基金</t>
    <rPh sb="4" eb="6">
      <t>ソウセイ</t>
    </rPh>
    <rPh sb="6" eb="8">
      <t>ジギョウ</t>
    </rPh>
    <rPh sb="8" eb="10">
      <t>キキン</t>
    </rPh>
    <phoneticPr fontId="4"/>
  </si>
  <si>
    <t>文化・スポーツ国際交流基金</t>
    <rPh sb="0" eb="2">
      <t>ブンカ</t>
    </rPh>
    <rPh sb="7" eb="9">
      <t>コクサイ</t>
    </rPh>
    <rPh sb="9" eb="11">
      <t>コウリュウ</t>
    </rPh>
    <rPh sb="11" eb="13">
      <t>キキン</t>
    </rPh>
    <phoneticPr fontId="4"/>
  </si>
  <si>
    <t>ふるさと基金</t>
    <rPh sb="4" eb="6">
      <t>キキン</t>
    </rPh>
    <phoneticPr fontId="4"/>
  </si>
  <si>
    <t>更生資金貸付基金</t>
    <rPh sb="0" eb="2">
      <t>コウセイ</t>
    </rPh>
    <rPh sb="2" eb="4">
      <t>シキン</t>
    </rPh>
    <rPh sb="4" eb="6">
      <t>カシツケ</t>
    </rPh>
    <rPh sb="6" eb="8">
      <t>キキン</t>
    </rPh>
    <phoneticPr fontId="4"/>
  </si>
  <si>
    <t>高額療養費貸付基金</t>
    <rPh sb="0" eb="2">
      <t>コウガク</t>
    </rPh>
    <rPh sb="2" eb="5">
      <t>リョウヨウヒ</t>
    </rPh>
    <rPh sb="5" eb="7">
      <t>カシツケ</t>
    </rPh>
    <rPh sb="7" eb="9">
      <t>キキン</t>
    </rPh>
    <phoneticPr fontId="4"/>
  </si>
  <si>
    <t>奨学金貸付金</t>
    <phoneticPr fontId="3"/>
  </si>
  <si>
    <t>柏原市健康推進財団貸付金</t>
    <rPh sb="0" eb="3">
      <t>カシワラシ</t>
    </rPh>
    <rPh sb="3" eb="5">
      <t>ケンコウ</t>
    </rPh>
    <rPh sb="5" eb="7">
      <t>スイシン</t>
    </rPh>
    <rPh sb="7" eb="9">
      <t>ザイダン</t>
    </rPh>
    <rPh sb="9" eb="11">
      <t>カシツケ</t>
    </rPh>
    <rPh sb="11" eb="12">
      <t>キン</t>
    </rPh>
    <phoneticPr fontId="3"/>
  </si>
  <si>
    <t xml:space="preserve"> 市立柏原病院事業会計 </t>
    <phoneticPr fontId="3"/>
  </si>
  <si>
    <t xml:space="preserve"> 下水道事業会計 </t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</si>
  <si>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</si>
  <si>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森林譲与税基金</t>
    <phoneticPr fontId="3"/>
  </si>
  <si>
    <t>防犯灯補助金</t>
    <rPh sb="0" eb="3">
      <t>ボウハントウ</t>
    </rPh>
    <rPh sb="3" eb="6">
      <t>ホジョキン</t>
    </rPh>
    <phoneticPr fontId="3"/>
  </si>
  <si>
    <t>防犯カメラ設置補助金</t>
    <phoneticPr fontId="3"/>
  </si>
  <si>
    <t>ＬＥＤ防犯灯新設補助金</t>
    <phoneticPr fontId="3"/>
  </si>
  <si>
    <t>減価償却費</t>
    <rPh sb="0" eb="2">
      <t>ゲンカ</t>
    </rPh>
    <rPh sb="2" eb="4">
      <t>ショウキャク</t>
    </rPh>
    <rPh sb="4" eb="5">
      <t>ヒ</t>
    </rPh>
    <phoneticPr fontId="16"/>
  </si>
  <si>
    <t>+</t>
    <phoneticPr fontId="16"/>
  </si>
  <si>
    <t>資産除売却損</t>
    <rPh sb="0" eb="6">
      <t>シサンジョバイキャクソン</t>
    </rPh>
    <phoneticPr fontId="16"/>
  </si>
  <si>
    <t>資産売却収入</t>
    <rPh sb="0" eb="6">
      <t>シサンバイキャクシュウニュウ</t>
    </rPh>
    <phoneticPr fontId="16"/>
  </si>
  <si>
    <t>-</t>
    <phoneticPr fontId="16"/>
  </si>
  <si>
    <t>賞与等引当金繰入</t>
    <rPh sb="0" eb="6">
      <t>ショウヨトウヒキアテキン</t>
    </rPh>
    <rPh sb="6" eb="8">
      <t>クリイレ</t>
    </rPh>
    <phoneticPr fontId="16"/>
  </si>
  <si>
    <t>賞与等引当金取崩</t>
    <rPh sb="0" eb="6">
      <t>ショウヨトウヒキアテキン</t>
    </rPh>
    <rPh sb="6" eb="8">
      <t>トリクズシ</t>
    </rPh>
    <phoneticPr fontId="16"/>
  </si>
  <si>
    <t>退職給付引当金繰入</t>
    <rPh sb="0" eb="7">
      <t>タイショクキュウフヒキアテキン</t>
    </rPh>
    <rPh sb="7" eb="9">
      <t>クリイレ</t>
    </rPh>
    <phoneticPr fontId="16"/>
  </si>
  <si>
    <t>退職給付引当金取崩</t>
    <rPh sb="0" eb="7">
      <t>タイショクキュウフヒキアテキン</t>
    </rPh>
    <rPh sb="7" eb="9">
      <t>トリクズシ</t>
    </rPh>
    <phoneticPr fontId="16"/>
  </si>
  <si>
    <t>徴収不能繰入</t>
    <rPh sb="0" eb="4">
      <t>チョウシュウフノウ</t>
    </rPh>
    <rPh sb="4" eb="6">
      <t>クリイレ</t>
    </rPh>
    <phoneticPr fontId="16"/>
  </si>
  <si>
    <t>徴収不能取崩</t>
    <rPh sb="0" eb="4">
      <t>チョウシュウフノウ</t>
    </rPh>
    <rPh sb="4" eb="6">
      <t>トリクズシ</t>
    </rPh>
    <phoneticPr fontId="16"/>
  </si>
  <si>
    <t>集会所修繕等補助金</t>
    <rPh sb="0" eb="3">
      <t>シュウカイショ</t>
    </rPh>
    <rPh sb="3" eb="6">
      <t>シュウゼントウ</t>
    </rPh>
    <rPh sb="6" eb="9">
      <t>ホジョキン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</si>
</sst>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0.0%"/>
    <numFmt numFmtId="178" formatCode="#,##0,;\-#,##0,;&quot;-&quot;"/>
    <numFmt numFmtId="179" formatCode="#,##0;&quot;△ &quot;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0" fillId="0" borderId="29">
      <alignment horizontal="center" vertical="center"/>
    </xf>
  </cellStyleXfs>
  <cellXfs count="2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/>
    <xf numFmtId="0" fontId="5" fillId="0" borderId="0" xfId="0" applyFont="1" applyAlignment="1">
      <alignment horizontal="center"/>
    </xf>
    <xf numFmtId="38" fontId="5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3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4" xfId="1" applyFont="1" applyBorder="1" applyAlignment="1">
      <alignment horizontal="right" vertical="center" wrapText="1"/>
    </xf>
    <xf numFmtId="0" fontId="0" fillId="0" borderId="4" xfId="3" applyFont="1" applyBorder="1">
      <alignment vertical="center"/>
    </xf>
    <xf numFmtId="38" fontId="0" fillId="0" borderId="4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0" fontId="0" fillId="2" borderId="4" xfId="3" applyFont="1" applyFill="1" applyBorder="1">
      <alignment vertical="center"/>
    </xf>
    <xf numFmtId="0" fontId="0" fillId="2" borderId="4" xfId="3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0" fillId="0" borderId="4" xfId="3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0" fillId="0" borderId="0" xfId="3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0" fillId="0" borderId="1" xfId="3" applyFont="1" applyBorder="1" applyAlignment="1"/>
    <xf numFmtId="0" fontId="0" fillId="0" borderId="0" xfId="3" applyFont="1" applyAlignment="1"/>
    <xf numFmtId="38" fontId="0" fillId="0" borderId="0" xfId="1" applyFont="1" applyAlignment="1"/>
    <xf numFmtId="0" fontId="1" fillId="0" borderId="0" xfId="0" applyFont="1" applyAlignment="1">
      <alignment horizontal="right"/>
    </xf>
    <xf numFmtId="0" fontId="0" fillId="0" borderId="5" xfId="3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5" xfId="1" applyFont="1" applyBorder="1" applyAlignment="1">
      <alignment horizontal="right" vertical="center" wrapText="1"/>
    </xf>
    <xf numFmtId="38" fontId="0" fillId="0" borderId="5" xfId="1" applyFont="1" applyBorder="1">
      <alignment vertical="center"/>
    </xf>
    <xf numFmtId="38" fontId="0" fillId="0" borderId="5" xfId="1" applyFont="1" applyBorder="1" applyAlignment="1">
      <alignment horizontal="right" vertical="center"/>
    </xf>
    <xf numFmtId="0" fontId="0" fillId="0" borderId="5" xfId="3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Alignment="1"/>
    <xf numFmtId="38" fontId="5" fillId="0" borderId="0" xfId="1" applyFont="1" applyAlignment="1"/>
    <xf numFmtId="0" fontId="0" fillId="0" borderId="4" xfId="0" applyBorder="1">
      <alignment vertical="center"/>
    </xf>
    <xf numFmtId="38" fontId="0" fillId="0" borderId="4" xfId="0" applyNumberFormat="1" applyBorder="1">
      <alignment vertical="center"/>
    </xf>
    <xf numFmtId="10" fontId="0" fillId="0" borderId="4" xfId="1" applyNumberFormat="1" applyFont="1" applyBorder="1">
      <alignment vertical="center"/>
    </xf>
    <xf numFmtId="0" fontId="1" fillId="0" borderId="0" xfId="0" applyFont="1" applyAlignment="1">
      <alignment horizontal="left"/>
    </xf>
    <xf numFmtId="38" fontId="1" fillId="0" borderId="0" xfId="1" applyFont="1" applyAlignment="1">
      <alignment horizontal="right"/>
    </xf>
    <xf numFmtId="38" fontId="0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8" fontId="0" fillId="0" borderId="8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" xfId="1" applyFont="1" applyBorder="1">
      <alignment vertical="center"/>
    </xf>
    <xf numFmtId="0" fontId="1" fillId="0" borderId="11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1" fillId="0" borderId="0" xfId="0" applyFont="1" applyAlignment="1"/>
    <xf numFmtId="38" fontId="1" fillId="0" borderId="0" xfId="1" applyFont="1" applyAlignment="1"/>
    <xf numFmtId="176" fontId="5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38" fontId="9" fillId="0" borderId="0" xfId="1" applyFont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38" fontId="9" fillId="0" borderId="19" xfId="1" applyFont="1" applyBorder="1" applyAlignment="1">
      <alignment horizontal="right" vertical="center" wrapText="1"/>
    </xf>
    <xf numFmtId="178" fontId="9" fillId="0" borderId="3" xfId="1" applyNumberFormat="1" applyFont="1" applyBorder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38" fontId="9" fillId="0" borderId="19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7" xfId="0" applyFont="1" applyBorder="1">
      <alignment vertical="center"/>
    </xf>
    <xf numFmtId="38" fontId="5" fillId="0" borderId="0" xfId="1" applyFont="1" applyAlignment="1">
      <alignment horizontal="right"/>
    </xf>
    <xf numFmtId="0" fontId="0" fillId="0" borderId="2" xfId="4" applyFont="1" applyBorder="1" applyAlignment="1">
      <alignment vertical="center"/>
    </xf>
    <xf numFmtId="0" fontId="0" fillId="0" borderId="28" xfId="4" applyFont="1" applyBorder="1" applyAlignment="1">
      <alignment vertical="center"/>
    </xf>
    <xf numFmtId="0" fontId="0" fillId="0" borderId="7" xfId="4" applyFont="1" applyBorder="1" applyAlignment="1">
      <alignment vertical="center"/>
    </xf>
    <xf numFmtId="0" fontId="0" fillId="0" borderId="2" xfId="4" applyFont="1" applyBorder="1" applyAlignment="1">
      <alignment vertical="center" wrapText="1"/>
    </xf>
    <xf numFmtId="0" fontId="0" fillId="0" borderId="6" xfId="4" applyFont="1" applyBorder="1" applyAlignment="1">
      <alignment vertical="center"/>
    </xf>
    <xf numFmtId="0" fontId="0" fillId="0" borderId="28" xfId="4" applyFont="1" applyBorder="1" applyAlignment="1">
      <alignment vertical="center" wrapText="1"/>
    </xf>
    <xf numFmtId="0" fontId="0" fillId="0" borderId="6" xfId="4" applyFont="1" applyBorder="1" applyAlignment="1">
      <alignment horizontal="center" vertical="center"/>
    </xf>
    <xf numFmtId="0" fontId="0" fillId="0" borderId="5" xfId="4" applyFont="1" applyBorder="1" applyAlignment="1">
      <alignment vertical="center"/>
    </xf>
    <xf numFmtId="0" fontId="0" fillId="0" borderId="15" xfId="4" applyFont="1" applyBorder="1" applyAlignment="1">
      <alignment vertical="center"/>
    </xf>
    <xf numFmtId="0" fontId="0" fillId="2" borderId="0" xfId="0" applyFill="1" applyAlignment="1"/>
    <xf numFmtId="0" fontId="5" fillId="2" borderId="0" xfId="0" applyFont="1" applyFill="1" applyAlignment="1"/>
    <xf numFmtId="38" fontId="1" fillId="2" borderId="0" xfId="1" applyFont="1" applyFill="1" applyAlignment="1"/>
    <xf numFmtId="0" fontId="1" fillId="2" borderId="0" xfId="0" applyFont="1" applyFill="1" applyAlignment="1"/>
    <xf numFmtId="179" fontId="0" fillId="2" borderId="4" xfId="1" applyNumberFormat="1" applyFont="1" applyFill="1" applyBorder="1">
      <alignment vertical="center"/>
    </xf>
    <xf numFmtId="179" fontId="0" fillId="2" borderId="4" xfId="1" applyNumberFormat="1" applyFont="1" applyFill="1" applyBorder="1" applyAlignment="1">
      <alignment horizontal="right" vertical="center"/>
    </xf>
    <xf numFmtId="179" fontId="5" fillId="2" borderId="4" xfId="1" applyNumberFormat="1" applyFont="1" applyFill="1" applyBorder="1">
      <alignment vertical="center"/>
    </xf>
    <xf numFmtId="179" fontId="5" fillId="2" borderId="4" xfId="1" applyNumberFormat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center"/>
    </xf>
    <xf numFmtId="177" fontId="0" fillId="0" borderId="4" xfId="2" applyNumberFormat="1" applyFont="1" applyBorder="1">
      <alignment vertical="center"/>
    </xf>
    <xf numFmtId="2" fontId="9" fillId="0" borderId="0" xfId="0" applyNumberFormat="1" applyFont="1">
      <alignment vertical="center"/>
    </xf>
    <xf numFmtId="38" fontId="0" fillId="0" borderId="3" xfId="1" applyFont="1" applyBorder="1">
      <alignment vertical="center"/>
    </xf>
    <xf numFmtId="38" fontId="0" fillId="0" borderId="7" xfId="1" applyFont="1" applyBorder="1" applyAlignment="1">
      <alignment vertical="center" wrapText="1"/>
    </xf>
    <xf numFmtId="0" fontId="2" fillId="3" borderId="2" xfId="3" applyFill="1" applyBorder="1" applyAlignment="1">
      <alignment horizontal="center" vertical="center" wrapText="1"/>
    </xf>
    <xf numFmtId="38" fontId="2" fillId="3" borderId="2" xfId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38" fontId="2" fillId="3" borderId="4" xfId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8" fontId="0" fillId="3" borderId="4" xfId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8" fontId="9" fillId="3" borderId="2" xfId="1" applyFont="1" applyFill="1" applyBorder="1" applyAlignment="1">
      <alignment horizontal="center" vertical="center" wrapText="1"/>
    </xf>
    <xf numFmtId="0" fontId="2" fillId="3" borderId="4" xfId="4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38" fontId="14" fillId="3" borderId="4" xfId="1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38" fontId="5" fillId="0" borderId="4" xfId="1" applyFont="1" applyFill="1" applyBorder="1">
      <alignment vertical="center"/>
    </xf>
    <xf numFmtId="38" fontId="5" fillId="0" borderId="12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9" fillId="0" borderId="20" xfId="1" applyFont="1" applyFill="1" applyBorder="1">
      <alignment vertical="center"/>
    </xf>
    <xf numFmtId="38" fontId="9" fillId="0" borderId="4" xfId="1" applyFont="1" applyFill="1" applyBorder="1">
      <alignment vertical="center"/>
    </xf>
    <xf numFmtId="177" fontId="9" fillId="0" borderId="4" xfId="2" applyNumberFormat="1" applyFont="1" applyFill="1" applyBorder="1">
      <alignment vertical="center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0" fontId="0" fillId="0" borderId="4" xfId="3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2" fillId="3" borderId="4" xfId="3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4" applyFont="1" applyBorder="1" applyAlignment="1">
      <alignment horizontal="left" vertical="center"/>
    </xf>
    <xf numFmtId="0" fontId="0" fillId="0" borderId="6" xfId="4" applyFont="1" applyBorder="1" applyAlignment="1">
      <alignment horizontal="left" vertical="center"/>
    </xf>
    <xf numFmtId="0" fontId="0" fillId="0" borderId="4" xfId="3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0" fillId="2" borderId="2" xfId="4" applyFont="1" applyFill="1" applyBorder="1" applyAlignment="1">
      <alignment horizontal="left" vertical="center" wrapText="1"/>
    </xf>
    <xf numFmtId="0" fontId="0" fillId="2" borderId="28" xfId="4" applyFont="1" applyFill="1" applyBorder="1" applyAlignment="1">
      <alignment horizontal="left" vertical="center" wrapText="1"/>
    </xf>
    <xf numFmtId="0" fontId="0" fillId="2" borderId="7" xfId="4" applyFont="1" applyFill="1" applyBorder="1" applyAlignment="1">
      <alignment horizontal="left" vertical="center" wrapText="1"/>
    </xf>
    <xf numFmtId="0" fontId="2" fillId="3" borderId="5" xfId="4" applyFill="1" applyBorder="1" applyAlignment="1">
      <alignment horizontal="center" vertical="center" wrapText="1"/>
    </xf>
    <xf numFmtId="0" fontId="2" fillId="3" borderId="6" xfId="4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38" fontId="9" fillId="3" borderId="13" xfId="1" applyFont="1" applyFill="1" applyBorder="1" applyAlignment="1">
      <alignment horizontal="center" vertical="center" wrapText="1"/>
    </xf>
    <xf numFmtId="38" fontId="9" fillId="3" borderId="17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7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5" xr:uid="{00000000-0005-0000-0000-000004000000}"/>
    <cellStyle name="標準_附属明細表PL・NW・WS　20060423修正版" xfId="4" xr:uid="{00000000-0005-0000-0000-000005000000}"/>
    <cellStyle name="標準１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6"/>
  <sheetViews>
    <sheetView tabSelected="1" zoomScale="85" zoomScaleNormal="85" zoomScaleSheetLayoutView="85" workbookViewId="0">
      <selection activeCell="H199" sqref="E199:H199"/>
    </sheetView>
  </sheetViews>
  <sheetFormatPr defaultColWidth="9" defaultRowHeight="23.25" customHeight="1" x14ac:dyDescent="0.15"/>
  <cols>
    <col min="1" max="1" width="3.5" customWidth="1"/>
    <col min="2" max="5" width="16.125" customWidth="1"/>
    <col min="6" max="6" width="16.125" style="3" customWidth="1"/>
    <col min="7" max="13" width="16.125" customWidth="1"/>
    <col min="14" max="14" width="14.5" customWidth="1"/>
    <col min="15" max="17" width="9.875" customWidth="1"/>
    <col min="18" max="18" width="18.875" customWidth="1"/>
  </cols>
  <sheetData>
    <row r="1" spans="1:18" ht="27" customHeight="1" x14ac:dyDescent="0.15">
      <c r="A1" s="1" t="s">
        <v>0</v>
      </c>
      <c r="B1" s="2"/>
      <c r="C1" s="2"/>
      <c r="D1" s="2"/>
      <c r="E1" s="2"/>
    </row>
    <row r="2" spans="1:18" ht="27" customHeight="1" x14ac:dyDescent="0.15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7" customHeight="1" x14ac:dyDescent="0.15">
      <c r="A3" s="1" t="s">
        <v>2</v>
      </c>
      <c r="B3" s="2"/>
      <c r="C3" s="2"/>
      <c r="D3" s="2"/>
      <c r="E3" s="2"/>
      <c r="F3" s="6"/>
      <c r="G3" s="2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7" customHeight="1" x14ac:dyDescent="0.15">
      <c r="A4" s="2" t="s">
        <v>3</v>
      </c>
      <c r="B4" s="2"/>
      <c r="C4" s="2"/>
      <c r="D4" s="2"/>
      <c r="E4" s="2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7" customHeight="1" x14ac:dyDescent="0.15">
      <c r="A5" s="1" t="s">
        <v>4</v>
      </c>
      <c r="B5" s="2"/>
      <c r="C5" s="2"/>
      <c r="D5" s="2"/>
      <c r="E5" s="2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8" customFormat="1" ht="27" customHeight="1" x14ac:dyDescent="0.15">
      <c r="B6" s="9" t="s">
        <v>5</v>
      </c>
      <c r="C6" s="9"/>
      <c r="D6" s="10"/>
      <c r="E6" s="10"/>
      <c r="F6" s="11"/>
      <c r="G6" s="10"/>
      <c r="H6" s="10"/>
      <c r="I6" s="12" t="s">
        <v>6</v>
      </c>
      <c r="J6" s="10"/>
      <c r="L6" s="10"/>
      <c r="M6" s="10"/>
      <c r="N6" s="10"/>
      <c r="O6" s="10"/>
      <c r="P6" s="10"/>
      <c r="R6" s="10"/>
    </row>
    <row r="7" spans="1:18" s="13" customFormat="1" ht="40.5" x14ac:dyDescent="0.15">
      <c r="B7" s="104" t="s">
        <v>7</v>
      </c>
      <c r="C7" s="104" t="s">
        <v>8</v>
      </c>
      <c r="D7" s="104" t="s">
        <v>9</v>
      </c>
      <c r="E7" s="104" t="s">
        <v>10</v>
      </c>
      <c r="F7" s="105" t="s">
        <v>11</v>
      </c>
      <c r="G7" s="104" t="s">
        <v>12</v>
      </c>
      <c r="H7" s="104" t="s">
        <v>13</v>
      </c>
      <c r="I7" s="106" t="s">
        <v>188</v>
      </c>
      <c r="J7" s="14"/>
    </row>
    <row r="8" spans="1:18" ht="27" customHeight="1" x14ac:dyDescent="0.15">
      <c r="B8" s="15" t="s">
        <v>14</v>
      </c>
      <c r="C8" s="16">
        <v>60242256459</v>
      </c>
      <c r="D8" s="16">
        <v>1431816499</v>
      </c>
      <c r="E8" s="16">
        <v>376195692</v>
      </c>
      <c r="F8" s="16">
        <v>61297877266</v>
      </c>
      <c r="G8" s="16">
        <v>22778494799</v>
      </c>
      <c r="H8" s="16">
        <v>656982275</v>
      </c>
      <c r="I8" s="16">
        <v>38519382467</v>
      </c>
      <c r="J8" s="14"/>
    </row>
    <row r="9" spans="1:18" ht="27" customHeight="1" x14ac:dyDescent="0.15">
      <c r="B9" s="15" t="s">
        <v>15</v>
      </c>
      <c r="C9" s="16">
        <v>26030133712</v>
      </c>
      <c r="D9" s="16">
        <v>107834609</v>
      </c>
      <c r="E9" s="17">
        <v>12564300</v>
      </c>
      <c r="F9" s="16">
        <v>26125404021</v>
      </c>
      <c r="G9" s="17"/>
      <c r="H9" s="17"/>
      <c r="I9" s="17">
        <v>26125404021</v>
      </c>
      <c r="J9" s="14"/>
    </row>
    <row r="10" spans="1:18" ht="27" customHeight="1" x14ac:dyDescent="0.15">
      <c r="B10" s="18" t="s">
        <v>16</v>
      </c>
      <c r="C10" s="19"/>
      <c r="D10" s="19"/>
      <c r="E10" s="19"/>
      <c r="F10" s="19"/>
      <c r="G10" s="19"/>
      <c r="H10" s="19"/>
      <c r="I10" s="17"/>
      <c r="J10" s="14"/>
    </row>
    <row r="11" spans="1:18" ht="27" customHeight="1" x14ac:dyDescent="0.15">
      <c r="B11" s="18" t="s">
        <v>17</v>
      </c>
      <c r="C11" s="20">
        <v>32967301289</v>
      </c>
      <c r="D11" s="20">
        <v>332253421</v>
      </c>
      <c r="E11" s="19">
        <v>242628192</v>
      </c>
      <c r="F11" s="20">
        <v>33056926518</v>
      </c>
      <c r="G11" s="20">
        <v>21797667626</v>
      </c>
      <c r="H11" s="20">
        <v>633628543</v>
      </c>
      <c r="I11" s="17">
        <v>11259258892</v>
      </c>
      <c r="J11" s="14"/>
    </row>
    <row r="12" spans="1:18" ht="27" customHeight="1" x14ac:dyDescent="0.15">
      <c r="B12" s="15" t="s">
        <v>18</v>
      </c>
      <c r="C12" s="16">
        <v>1208701938</v>
      </c>
      <c r="D12" s="17">
        <v>362641769</v>
      </c>
      <c r="E12" s="17"/>
      <c r="F12" s="16">
        <v>1571343707</v>
      </c>
      <c r="G12" s="16">
        <v>980827173</v>
      </c>
      <c r="H12" s="16">
        <v>23353732</v>
      </c>
      <c r="I12" s="17">
        <v>590516534</v>
      </c>
      <c r="J12" s="14"/>
    </row>
    <row r="13" spans="1:18" ht="27" customHeight="1" x14ac:dyDescent="0.15">
      <c r="B13" s="21" t="s">
        <v>19</v>
      </c>
      <c r="C13" s="19"/>
      <c r="D13" s="19"/>
      <c r="E13" s="19"/>
      <c r="F13" s="19"/>
      <c r="G13" s="19"/>
      <c r="H13" s="19"/>
      <c r="I13" s="17"/>
      <c r="J13" s="14"/>
    </row>
    <row r="14" spans="1:18" ht="27" customHeight="1" x14ac:dyDescent="0.15">
      <c r="B14" s="22" t="s">
        <v>20</v>
      </c>
      <c r="C14" s="17"/>
      <c r="D14" s="17"/>
      <c r="E14" s="17"/>
      <c r="F14" s="17"/>
      <c r="G14" s="17"/>
      <c r="H14" s="17"/>
      <c r="I14" s="17"/>
      <c r="J14" s="14"/>
    </row>
    <row r="15" spans="1:18" ht="27" customHeight="1" x14ac:dyDescent="0.15">
      <c r="B15" s="21" t="s">
        <v>21</v>
      </c>
      <c r="C15" s="19"/>
      <c r="D15" s="19"/>
      <c r="E15" s="19"/>
      <c r="F15" s="19"/>
      <c r="G15" s="19"/>
      <c r="H15" s="19"/>
      <c r="I15" s="17"/>
      <c r="J15" s="14"/>
    </row>
    <row r="16" spans="1:18" ht="27" customHeight="1" x14ac:dyDescent="0.15">
      <c r="B16" s="18" t="s">
        <v>22</v>
      </c>
      <c r="C16" s="19"/>
      <c r="D16" s="19"/>
      <c r="E16" s="19"/>
      <c r="F16" s="19"/>
      <c r="G16" s="19"/>
      <c r="H16" s="19"/>
      <c r="I16" s="17"/>
      <c r="J16" s="14"/>
    </row>
    <row r="17" spans="2:19" ht="27" customHeight="1" x14ac:dyDescent="0.15">
      <c r="B17" s="18" t="s">
        <v>23</v>
      </c>
      <c r="C17" s="19">
        <v>36119520</v>
      </c>
      <c r="D17" s="20">
        <v>629086700</v>
      </c>
      <c r="E17" s="19">
        <v>121003200</v>
      </c>
      <c r="F17" s="20">
        <v>544203020</v>
      </c>
      <c r="G17" s="19"/>
      <c r="H17" s="19"/>
      <c r="I17" s="17">
        <v>544203020</v>
      </c>
      <c r="J17" s="14"/>
    </row>
    <row r="18" spans="2:19" ht="27" customHeight="1" x14ac:dyDescent="0.15">
      <c r="B18" s="23" t="s">
        <v>24</v>
      </c>
      <c r="C18" s="16">
        <v>19272608553</v>
      </c>
      <c r="D18" s="16">
        <v>323796587</v>
      </c>
      <c r="E18" s="16"/>
      <c r="F18" s="16">
        <v>19596405140</v>
      </c>
      <c r="G18" s="16">
        <v>6021719940</v>
      </c>
      <c r="H18" s="16">
        <v>131263580</v>
      </c>
      <c r="I18" s="16">
        <v>13574685200</v>
      </c>
      <c r="J18" s="14"/>
    </row>
    <row r="19" spans="2:19" ht="27" customHeight="1" x14ac:dyDescent="0.15">
      <c r="B19" s="15" t="s">
        <v>25</v>
      </c>
      <c r="C19" s="16">
        <v>10868489393</v>
      </c>
      <c r="D19" s="16">
        <v>207667198</v>
      </c>
      <c r="E19" s="17"/>
      <c r="F19" s="16">
        <v>11076156591</v>
      </c>
      <c r="G19" s="17"/>
      <c r="H19" s="17"/>
      <c r="I19" s="17">
        <v>11076156591</v>
      </c>
      <c r="J19" s="14"/>
    </row>
    <row r="20" spans="2:19" ht="27" customHeight="1" x14ac:dyDescent="0.15">
      <c r="B20" s="18" t="s">
        <v>26</v>
      </c>
      <c r="C20" s="17">
        <v>268813234</v>
      </c>
      <c r="D20" s="17"/>
      <c r="E20" s="17"/>
      <c r="F20" s="17">
        <v>268813234</v>
      </c>
      <c r="G20" s="17">
        <v>185132548</v>
      </c>
      <c r="H20" s="17">
        <v>5320536</v>
      </c>
      <c r="I20" s="17">
        <v>83680686</v>
      </c>
      <c r="J20" s="14"/>
    </row>
    <row r="21" spans="2:19" ht="27" customHeight="1" x14ac:dyDescent="0.15">
      <c r="B21" s="15" t="s">
        <v>18</v>
      </c>
      <c r="C21" s="16">
        <v>8127315926</v>
      </c>
      <c r="D21" s="16">
        <v>107570389</v>
      </c>
      <c r="E21" s="16"/>
      <c r="F21" s="16">
        <v>8234886315</v>
      </c>
      <c r="G21" s="16">
        <v>5836587392</v>
      </c>
      <c r="H21" s="16">
        <v>125943044</v>
      </c>
      <c r="I21" s="17">
        <v>2398298923</v>
      </c>
      <c r="J21" s="14"/>
    </row>
    <row r="22" spans="2:19" ht="27" customHeight="1" x14ac:dyDescent="0.15">
      <c r="B22" s="15" t="s">
        <v>22</v>
      </c>
      <c r="C22" s="17"/>
      <c r="D22" s="17"/>
      <c r="E22" s="17"/>
      <c r="F22" s="17"/>
      <c r="G22" s="17"/>
      <c r="H22" s="17"/>
      <c r="I22" s="17"/>
      <c r="J22" s="14"/>
    </row>
    <row r="23" spans="2:19" ht="27" customHeight="1" x14ac:dyDescent="0.15">
      <c r="B23" s="18" t="s">
        <v>23</v>
      </c>
      <c r="C23" s="16">
        <v>7990000</v>
      </c>
      <c r="D23" s="17">
        <v>8559000</v>
      </c>
      <c r="E23" s="16"/>
      <c r="F23" s="17">
        <v>16549000</v>
      </c>
      <c r="G23" s="17"/>
      <c r="H23" s="17"/>
      <c r="I23" s="17">
        <v>16549000</v>
      </c>
      <c r="J23" s="14"/>
    </row>
    <row r="24" spans="2:19" ht="27" customHeight="1" x14ac:dyDescent="0.15">
      <c r="B24" s="15" t="s">
        <v>27</v>
      </c>
      <c r="C24" s="16">
        <v>329119681</v>
      </c>
      <c r="D24" s="16">
        <v>15310160</v>
      </c>
      <c r="E24" s="16"/>
      <c r="F24" s="16">
        <v>344429841</v>
      </c>
      <c r="G24" s="16">
        <v>317746858</v>
      </c>
      <c r="H24" s="16">
        <v>5993826</v>
      </c>
      <c r="I24" s="17">
        <v>26682983</v>
      </c>
      <c r="J24" s="14"/>
    </row>
    <row r="25" spans="2:19" ht="27" customHeight="1" x14ac:dyDescent="0.15">
      <c r="B25" s="24" t="s">
        <v>28</v>
      </c>
      <c r="C25" s="20">
        <v>79843984693</v>
      </c>
      <c r="D25" s="20">
        <v>1770923246</v>
      </c>
      <c r="E25" s="20">
        <v>376195692</v>
      </c>
      <c r="F25" s="20">
        <v>81238712247</v>
      </c>
      <c r="G25" s="20">
        <v>29117961597</v>
      </c>
      <c r="H25" s="20">
        <v>794239681</v>
      </c>
      <c r="I25" s="20">
        <v>52120750650</v>
      </c>
      <c r="J25" s="14"/>
      <c r="K25" s="127"/>
    </row>
    <row r="26" spans="2:19" ht="27" customHeight="1" x14ac:dyDescent="0.15">
      <c r="B26" s="25"/>
      <c r="C26" s="26"/>
      <c r="D26" s="26"/>
      <c r="E26" s="26"/>
      <c r="F26" s="27"/>
      <c r="G26" s="26"/>
      <c r="H26" s="26"/>
      <c r="I26" s="26"/>
      <c r="J26" s="26"/>
      <c r="K26" s="26"/>
      <c r="L26" s="28"/>
      <c r="M26" s="28"/>
      <c r="N26" s="28"/>
      <c r="O26" s="28"/>
      <c r="P26" s="7"/>
      <c r="Q26" s="7"/>
      <c r="R26" s="7"/>
    </row>
    <row r="27" spans="2:19" s="8" customFormat="1" ht="27" customHeight="1" x14ac:dyDescent="0.15">
      <c r="B27" s="29" t="s">
        <v>29</v>
      </c>
      <c r="C27" s="29"/>
      <c r="D27" s="30"/>
      <c r="E27" s="30"/>
      <c r="F27" s="31"/>
      <c r="G27" s="30"/>
      <c r="H27" s="30"/>
      <c r="I27" s="30"/>
      <c r="J27" s="12" t="s">
        <v>6</v>
      </c>
      <c r="L27" s="30"/>
      <c r="M27" s="30"/>
      <c r="N27" s="30"/>
      <c r="O27" s="30"/>
      <c r="S27" s="32"/>
    </row>
    <row r="28" spans="2:19" s="13" customFormat="1" ht="27" x14ac:dyDescent="0.15">
      <c r="B28" s="107" t="s">
        <v>7</v>
      </c>
      <c r="C28" s="107" t="s">
        <v>30</v>
      </c>
      <c r="D28" s="107" t="s">
        <v>31</v>
      </c>
      <c r="E28" s="107" t="s">
        <v>32</v>
      </c>
      <c r="F28" s="108" t="s">
        <v>33</v>
      </c>
      <c r="G28" s="107" t="s">
        <v>34</v>
      </c>
      <c r="H28" s="107" t="s">
        <v>35</v>
      </c>
      <c r="I28" s="107" t="s">
        <v>36</v>
      </c>
      <c r="J28" s="104" t="s">
        <v>37</v>
      </c>
    </row>
    <row r="29" spans="2:19" ht="27" customHeight="1" x14ac:dyDescent="0.15">
      <c r="B29" s="33" t="s">
        <v>14</v>
      </c>
      <c r="C29" s="34">
        <v>505492690</v>
      </c>
      <c r="D29" s="34">
        <v>24736764127</v>
      </c>
      <c r="E29" s="34">
        <v>1947599276</v>
      </c>
      <c r="F29" s="34">
        <v>636040031</v>
      </c>
      <c r="G29" s="34">
        <v>301463670</v>
      </c>
      <c r="H29" s="34">
        <v>141233523</v>
      </c>
      <c r="I29" s="34">
        <v>10250789150</v>
      </c>
      <c r="J29" s="16">
        <v>38519382467</v>
      </c>
      <c r="K29" s="127"/>
      <c r="L29" s="127"/>
    </row>
    <row r="30" spans="2:19" ht="27" customHeight="1" x14ac:dyDescent="0.15">
      <c r="B30" s="18" t="s">
        <v>25</v>
      </c>
      <c r="C30" s="36">
        <v>505492688</v>
      </c>
      <c r="D30" s="36">
        <v>17166082092</v>
      </c>
      <c r="E30" s="36">
        <v>876664130</v>
      </c>
      <c r="F30" s="36">
        <v>625190740</v>
      </c>
      <c r="G30" s="36">
        <v>112817456</v>
      </c>
      <c r="H30" s="36">
        <v>41352379</v>
      </c>
      <c r="I30" s="36">
        <v>6797804536</v>
      </c>
      <c r="J30" s="103">
        <v>26125404021</v>
      </c>
      <c r="K30" s="127"/>
      <c r="L30" s="127"/>
    </row>
    <row r="31" spans="2:19" ht="27" customHeight="1" x14ac:dyDescent="0.15">
      <c r="B31" s="18" t="s">
        <v>16</v>
      </c>
      <c r="C31" s="37"/>
      <c r="D31" s="37"/>
      <c r="E31" s="37"/>
      <c r="F31" s="37"/>
      <c r="G31" s="37"/>
      <c r="H31" s="37"/>
      <c r="I31" s="37"/>
      <c r="J31" s="16"/>
      <c r="K31" s="127"/>
      <c r="L31" s="127"/>
    </row>
    <row r="32" spans="2:19" ht="27" customHeight="1" x14ac:dyDescent="0.15">
      <c r="B32" s="15" t="s">
        <v>17</v>
      </c>
      <c r="C32" s="36">
        <v>2</v>
      </c>
      <c r="D32" s="36">
        <v>7103299109</v>
      </c>
      <c r="E32" s="36">
        <v>936314475</v>
      </c>
      <c r="F32" s="36">
        <v>7182991</v>
      </c>
      <c r="G32" s="36">
        <v>168131211</v>
      </c>
      <c r="H32" s="36"/>
      <c r="I32" s="36">
        <v>3044331104</v>
      </c>
      <c r="J32" s="16">
        <v>11259258892</v>
      </c>
      <c r="K32" s="127"/>
      <c r="L32" s="127"/>
    </row>
    <row r="33" spans="2:12" ht="27" customHeight="1" x14ac:dyDescent="0.15">
      <c r="B33" s="18" t="s">
        <v>18</v>
      </c>
      <c r="C33" s="36"/>
      <c r="D33" s="36">
        <v>462583406</v>
      </c>
      <c r="E33" s="36">
        <v>1606671</v>
      </c>
      <c r="F33" s="37"/>
      <c r="G33" s="36">
        <v>20515003</v>
      </c>
      <c r="H33" s="37">
        <v>99881144</v>
      </c>
      <c r="I33" s="36">
        <v>5930310</v>
      </c>
      <c r="J33" s="16">
        <v>590516534</v>
      </c>
      <c r="K33" s="127"/>
      <c r="L33" s="127"/>
    </row>
    <row r="34" spans="2:12" ht="27" customHeight="1" x14ac:dyDescent="0.15">
      <c r="B34" s="21" t="s">
        <v>19</v>
      </c>
      <c r="C34" s="37"/>
      <c r="D34" s="37"/>
      <c r="E34" s="37"/>
      <c r="F34" s="37"/>
      <c r="G34" s="37"/>
      <c r="H34" s="37"/>
      <c r="I34" s="37"/>
      <c r="J34" s="16"/>
      <c r="K34" s="127"/>
      <c r="L34" s="127"/>
    </row>
    <row r="35" spans="2:12" ht="27" customHeight="1" x14ac:dyDescent="0.15">
      <c r="B35" s="22" t="s">
        <v>20</v>
      </c>
      <c r="C35" s="35"/>
      <c r="D35" s="35"/>
      <c r="E35" s="35"/>
      <c r="F35" s="35"/>
      <c r="G35" s="35"/>
      <c r="H35" s="35"/>
      <c r="I35" s="35"/>
      <c r="J35" s="16"/>
      <c r="K35" s="127"/>
      <c r="L35" s="127"/>
    </row>
    <row r="36" spans="2:12" ht="27" customHeight="1" x14ac:dyDescent="0.15">
      <c r="B36" s="21" t="s">
        <v>21</v>
      </c>
      <c r="C36" s="37"/>
      <c r="D36" s="37"/>
      <c r="E36" s="37"/>
      <c r="F36" s="37"/>
      <c r="G36" s="37"/>
      <c r="H36" s="37"/>
      <c r="I36" s="37"/>
      <c r="J36" s="16"/>
      <c r="K36" s="127"/>
      <c r="L36" s="127"/>
    </row>
    <row r="37" spans="2:12" ht="27" customHeight="1" x14ac:dyDescent="0.15">
      <c r="B37" s="18" t="s">
        <v>22</v>
      </c>
      <c r="C37" s="37"/>
      <c r="D37" s="37"/>
      <c r="E37" s="37"/>
      <c r="F37" s="37"/>
      <c r="G37" s="37"/>
      <c r="H37" s="37"/>
      <c r="I37" s="37"/>
      <c r="J37" s="16"/>
      <c r="K37" s="127"/>
      <c r="L37" s="127"/>
    </row>
    <row r="38" spans="2:12" ht="27" customHeight="1" x14ac:dyDescent="0.15">
      <c r="B38" s="18" t="s">
        <v>23</v>
      </c>
      <c r="C38" s="36"/>
      <c r="D38" s="36">
        <v>4799520</v>
      </c>
      <c r="E38" s="37">
        <v>133014000</v>
      </c>
      <c r="F38" s="37">
        <v>3666300</v>
      </c>
      <c r="G38" s="37"/>
      <c r="H38" s="37"/>
      <c r="I38" s="36">
        <v>402723200</v>
      </c>
      <c r="J38" s="16">
        <v>544203020</v>
      </c>
      <c r="K38" s="127"/>
      <c r="L38" s="127"/>
    </row>
    <row r="39" spans="2:12" ht="27" customHeight="1" x14ac:dyDescent="0.15">
      <c r="B39" s="38" t="s">
        <v>24</v>
      </c>
      <c r="C39" s="36">
        <v>13574685200</v>
      </c>
      <c r="D39" s="36"/>
      <c r="E39" s="36"/>
      <c r="F39" s="36"/>
      <c r="G39" s="36"/>
      <c r="H39" s="36"/>
      <c r="I39" s="36"/>
      <c r="J39" s="20">
        <v>13574685200</v>
      </c>
      <c r="K39" s="127"/>
      <c r="L39" s="127"/>
    </row>
    <row r="40" spans="2:12" ht="27" customHeight="1" x14ac:dyDescent="0.15">
      <c r="B40" s="18" t="s">
        <v>25</v>
      </c>
      <c r="C40" s="36">
        <v>11076156591</v>
      </c>
      <c r="D40" s="36"/>
      <c r="E40" s="37"/>
      <c r="F40" s="37"/>
      <c r="G40" s="37"/>
      <c r="H40" s="36"/>
      <c r="I40" s="36"/>
      <c r="J40" s="16">
        <v>11076156591</v>
      </c>
      <c r="K40" s="127"/>
      <c r="L40" s="127"/>
    </row>
    <row r="41" spans="2:12" ht="27" customHeight="1" x14ac:dyDescent="0.15">
      <c r="B41" s="18" t="s">
        <v>26</v>
      </c>
      <c r="C41" s="37">
        <v>83680686</v>
      </c>
      <c r="D41" s="37"/>
      <c r="E41" s="37"/>
      <c r="F41" s="37"/>
      <c r="G41" s="37"/>
      <c r="H41" s="37"/>
      <c r="I41" s="37"/>
      <c r="J41" s="16">
        <v>83680686</v>
      </c>
      <c r="K41" s="127"/>
      <c r="L41" s="127"/>
    </row>
    <row r="42" spans="2:12" ht="27" customHeight="1" x14ac:dyDescent="0.15">
      <c r="B42" s="15" t="s">
        <v>18</v>
      </c>
      <c r="C42" s="36">
        <v>2398298923</v>
      </c>
      <c r="D42" s="37"/>
      <c r="E42" s="37"/>
      <c r="F42" s="37"/>
      <c r="G42" s="36"/>
      <c r="H42" s="37"/>
      <c r="I42" s="37"/>
      <c r="J42" s="16">
        <v>2398298923</v>
      </c>
      <c r="K42" s="127"/>
      <c r="L42" s="127"/>
    </row>
    <row r="43" spans="2:12" ht="27" customHeight="1" x14ac:dyDescent="0.15">
      <c r="B43" s="18" t="s">
        <v>22</v>
      </c>
      <c r="C43" s="37"/>
      <c r="D43" s="37"/>
      <c r="E43" s="37"/>
      <c r="F43" s="37"/>
      <c r="G43" s="37"/>
      <c r="H43" s="37"/>
      <c r="I43" s="37"/>
      <c r="J43" s="16"/>
      <c r="K43" s="127"/>
      <c r="L43" s="127"/>
    </row>
    <row r="44" spans="2:12" ht="27" customHeight="1" x14ac:dyDescent="0.15">
      <c r="B44" s="15" t="s">
        <v>23</v>
      </c>
      <c r="C44" s="37">
        <v>16549000</v>
      </c>
      <c r="D44" s="37"/>
      <c r="E44" s="37"/>
      <c r="F44" s="37"/>
      <c r="G44" s="37"/>
      <c r="H44" s="37"/>
      <c r="I44" s="37"/>
      <c r="J44" s="16">
        <v>16549000</v>
      </c>
      <c r="K44" s="127"/>
      <c r="L44" s="127"/>
    </row>
    <row r="45" spans="2:12" ht="27" customHeight="1" x14ac:dyDescent="0.15">
      <c r="B45" s="39" t="s">
        <v>27</v>
      </c>
      <c r="C45" s="36"/>
      <c r="D45" s="36">
        <v>1915658</v>
      </c>
      <c r="E45" s="36">
        <v>1467056</v>
      </c>
      <c r="F45" s="37"/>
      <c r="G45" s="36"/>
      <c r="H45" s="36">
        <v>2440800</v>
      </c>
      <c r="I45" s="36">
        <v>20859469</v>
      </c>
      <c r="J45" s="16">
        <v>26682983</v>
      </c>
      <c r="K45" s="127"/>
      <c r="L45" s="127"/>
    </row>
    <row r="46" spans="2:12" ht="27" customHeight="1" x14ac:dyDescent="0.15">
      <c r="B46" s="24" t="s">
        <v>37</v>
      </c>
      <c r="C46" s="36">
        <v>14080177890</v>
      </c>
      <c r="D46" s="36">
        <v>24738679785</v>
      </c>
      <c r="E46" s="36">
        <v>1949066332</v>
      </c>
      <c r="F46" s="36">
        <v>636040031</v>
      </c>
      <c r="G46" s="36">
        <v>301463670</v>
      </c>
      <c r="H46" s="36">
        <v>143674323</v>
      </c>
      <c r="I46" s="36">
        <v>10271648619</v>
      </c>
      <c r="J46" s="20">
        <v>52120750650</v>
      </c>
      <c r="K46" s="127"/>
      <c r="L46" s="127"/>
    </row>
    <row r="47" spans="2:12" ht="27" customHeight="1" x14ac:dyDescent="0.15">
      <c r="C47" s="127"/>
      <c r="D47" s="127"/>
      <c r="E47" s="127"/>
      <c r="F47" s="127"/>
      <c r="G47" s="127"/>
      <c r="H47" s="127"/>
      <c r="I47" s="127"/>
      <c r="J47" s="127"/>
      <c r="K47" s="127"/>
      <c r="L47" s="127"/>
    </row>
    <row r="48" spans="2:12" s="8" customFormat="1" ht="27" customHeight="1" x14ac:dyDescent="0.15">
      <c r="B48" s="40" t="s">
        <v>38</v>
      </c>
      <c r="C48" s="40"/>
      <c r="D48" s="40"/>
      <c r="E48" s="40"/>
      <c r="F48" s="41"/>
      <c r="G48" s="40"/>
      <c r="H48" s="40"/>
      <c r="I48" s="40"/>
      <c r="J48" s="40"/>
      <c r="K48" s="40"/>
      <c r="L48" s="40"/>
    </row>
    <row r="49" spans="2:13" s="8" customFormat="1" ht="27" customHeight="1" x14ac:dyDescent="0.15">
      <c r="B49" s="8" t="s">
        <v>39</v>
      </c>
      <c r="F49" s="31"/>
      <c r="J49" s="12" t="s">
        <v>6</v>
      </c>
    </row>
    <row r="50" spans="2:13" s="13" customFormat="1" ht="40.5" x14ac:dyDescent="0.15">
      <c r="B50" s="144" t="s">
        <v>40</v>
      </c>
      <c r="C50" s="144"/>
      <c r="D50" s="109" t="s">
        <v>41</v>
      </c>
      <c r="E50" s="109" t="s">
        <v>42</v>
      </c>
      <c r="F50" s="110" t="s">
        <v>43</v>
      </c>
      <c r="G50" s="109" t="s">
        <v>44</v>
      </c>
      <c r="H50" s="109" t="s">
        <v>45</v>
      </c>
      <c r="I50" s="109" t="s">
        <v>46</v>
      </c>
      <c r="J50" s="109" t="s">
        <v>47</v>
      </c>
    </row>
    <row r="51" spans="2:13" ht="27" customHeight="1" x14ac:dyDescent="0.15">
      <c r="B51" s="142"/>
      <c r="C51" s="142"/>
      <c r="D51" s="20"/>
      <c r="E51" s="20"/>
      <c r="F51" s="20"/>
      <c r="G51" s="20"/>
      <c r="H51" s="20"/>
      <c r="I51" s="20"/>
      <c r="J51" s="20"/>
    </row>
    <row r="52" spans="2:13" ht="27" customHeight="1" x14ac:dyDescent="0.15">
      <c r="B52" s="143" t="s">
        <v>28</v>
      </c>
      <c r="C52" s="143"/>
      <c r="D52" s="42"/>
      <c r="E52" s="42"/>
      <c r="F52" s="20"/>
      <c r="G52" s="42"/>
      <c r="H52" s="43"/>
      <c r="I52" s="43"/>
      <c r="J52" s="43"/>
    </row>
    <row r="53" spans="2:13" ht="27" customHeight="1" x14ac:dyDescent="0.15"/>
    <row r="54" spans="2:13" s="8" customFormat="1" ht="27" customHeight="1" x14ac:dyDescent="0.15">
      <c r="B54" s="8" t="s">
        <v>48</v>
      </c>
      <c r="F54" s="31"/>
      <c r="L54" s="12" t="s">
        <v>6</v>
      </c>
    </row>
    <row r="55" spans="2:13" ht="40.5" x14ac:dyDescent="0.15">
      <c r="B55" s="144" t="s">
        <v>49</v>
      </c>
      <c r="C55" s="144"/>
      <c r="D55" s="111" t="s">
        <v>50</v>
      </c>
      <c r="E55" s="109" t="s">
        <v>51</v>
      </c>
      <c r="F55" s="110" t="s">
        <v>52</v>
      </c>
      <c r="G55" s="109" t="s">
        <v>53</v>
      </c>
      <c r="H55" s="109" t="s">
        <v>54</v>
      </c>
      <c r="I55" s="109" t="s">
        <v>55</v>
      </c>
      <c r="J55" s="109" t="s">
        <v>56</v>
      </c>
      <c r="K55" s="109" t="s">
        <v>57</v>
      </c>
      <c r="L55" s="112" t="s">
        <v>58</v>
      </c>
    </row>
    <row r="56" spans="2:13" ht="27" customHeight="1" x14ac:dyDescent="0.15">
      <c r="B56" s="209" t="s">
        <v>218</v>
      </c>
      <c r="C56" s="210"/>
      <c r="D56" s="20">
        <v>1056098008</v>
      </c>
      <c r="E56" s="20"/>
      <c r="F56" s="20"/>
      <c r="G56" s="20"/>
      <c r="H56" s="20"/>
      <c r="I56" s="100"/>
      <c r="J56" s="20">
        <v>1056098008</v>
      </c>
      <c r="K56" s="20"/>
      <c r="L56" s="20">
        <v>0</v>
      </c>
    </row>
    <row r="57" spans="2:13" ht="27" customHeight="1" x14ac:dyDescent="0.15">
      <c r="B57" s="217" t="s">
        <v>219</v>
      </c>
      <c r="C57" s="218"/>
      <c r="D57" s="20">
        <v>1759436019</v>
      </c>
      <c r="E57" s="20"/>
      <c r="F57" s="20"/>
      <c r="G57" s="20"/>
      <c r="H57" s="20"/>
      <c r="I57" s="100"/>
      <c r="J57" s="20">
        <v>1759436019</v>
      </c>
      <c r="K57" s="20"/>
      <c r="L57" s="20">
        <v>0</v>
      </c>
      <c r="M57" s="102"/>
    </row>
    <row r="58" spans="2:13" ht="27" customHeight="1" x14ac:dyDescent="0.15">
      <c r="B58" s="142"/>
      <c r="C58" s="142"/>
      <c r="D58" s="20"/>
      <c r="E58" s="20"/>
      <c r="F58" s="20"/>
      <c r="G58" s="20"/>
      <c r="H58" s="20"/>
      <c r="I58" s="100"/>
      <c r="J58" s="20"/>
      <c r="K58" s="20"/>
      <c r="L58" s="20"/>
      <c r="M58" s="102"/>
    </row>
    <row r="59" spans="2:13" ht="27" customHeight="1" x14ac:dyDescent="0.15">
      <c r="B59" s="142"/>
      <c r="C59" s="142"/>
      <c r="D59" s="20"/>
      <c r="E59" s="20"/>
      <c r="F59" s="20"/>
      <c r="G59" s="20"/>
      <c r="H59" s="20"/>
      <c r="I59" s="100"/>
      <c r="J59" s="20"/>
      <c r="K59" s="20"/>
      <c r="L59" s="20"/>
      <c r="M59" s="102"/>
    </row>
    <row r="60" spans="2:13" ht="27" customHeight="1" x14ac:dyDescent="0.15">
      <c r="B60" s="209"/>
      <c r="C60" s="210"/>
      <c r="D60" s="20"/>
      <c r="E60" s="20"/>
      <c r="F60" s="20"/>
      <c r="G60" s="20"/>
      <c r="H60" s="20"/>
      <c r="I60" s="100"/>
      <c r="J60" s="20"/>
      <c r="K60" s="20"/>
      <c r="L60" s="20"/>
    </row>
    <row r="61" spans="2:13" ht="27" customHeight="1" x14ac:dyDescent="0.15">
      <c r="B61" s="143" t="s">
        <v>28</v>
      </c>
      <c r="C61" s="143"/>
      <c r="D61" s="20">
        <f>SUM(D56:D60)</f>
        <v>2815534027</v>
      </c>
      <c r="E61" s="20"/>
      <c r="F61" s="20"/>
      <c r="G61" s="20"/>
      <c r="H61" s="20"/>
      <c r="I61" s="20"/>
      <c r="J61" s="20">
        <f>SUM(J56:J60)</f>
        <v>2815534027</v>
      </c>
      <c r="K61" s="20"/>
      <c r="L61" s="20">
        <f>SUM(L56:L60)</f>
        <v>0</v>
      </c>
    </row>
    <row r="62" spans="2:13" ht="27" customHeight="1" x14ac:dyDescent="0.15">
      <c r="B62" s="13"/>
    </row>
    <row r="63" spans="2:13" s="8" customFormat="1" ht="27" customHeight="1" x14ac:dyDescent="0.15">
      <c r="B63" s="8" t="s">
        <v>59</v>
      </c>
      <c r="F63" s="31"/>
      <c r="K63" s="32"/>
      <c r="M63" s="12" t="s">
        <v>6</v>
      </c>
    </row>
    <row r="64" spans="2:13" ht="40.5" x14ac:dyDescent="0.15">
      <c r="B64" s="144" t="s">
        <v>49</v>
      </c>
      <c r="C64" s="144"/>
      <c r="D64" s="109" t="s">
        <v>60</v>
      </c>
      <c r="E64" s="109" t="s">
        <v>51</v>
      </c>
      <c r="F64" s="110" t="s">
        <v>52</v>
      </c>
      <c r="G64" s="109" t="s">
        <v>53</v>
      </c>
      <c r="H64" s="109" t="s">
        <v>54</v>
      </c>
      <c r="I64" s="109" t="s">
        <v>55</v>
      </c>
      <c r="J64" s="109" t="s">
        <v>56</v>
      </c>
      <c r="K64" s="109" t="s">
        <v>61</v>
      </c>
      <c r="L64" s="109" t="s">
        <v>62</v>
      </c>
      <c r="M64" s="112" t="s">
        <v>58</v>
      </c>
    </row>
    <row r="65" spans="2:13" ht="27" customHeight="1" x14ac:dyDescent="0.15">
      <c r="B65" s="217" t="s">
        <v>189</v>
      </c>
      <c r="C65" s="218"/>
      <c r="D65" s="20">
        <v>5000000</v>
      </c>
      <c r="E65" s="20"/>
      <c r="F65" s="20"/>
      <c r="G65" s="20">
        <f>+E65-F65</f>
        <v>0</v>
      </c>
      <c r="H65" s="20"/>
      <c r="I65" s="44"/>
      <c r="J65" s="20"/>
      <c r="K65" s="42"/>
      <c r="L65" s="43">
        <f>+D65-K65</f>
        <v>5000000</v>
      </c>
      <c r="M65" s="20">
        <v>5000000</v>
      </c>
    </row>
    <row r="66" spans="2:13" ht="27" customHeight="1" x14ac:dyDescent="0.15">
      <c r="B66" s="217" t="s">
        <v>190</v>
      </c>
      <c r="C66" s="218"/>
      <c r="D66" s="20">
        <v>200000</v>
      </c>
      <c r="E66" s="20"/>
      <c r="F66" s="20"/>
      <c r="G66" s="20">
        <f t="shared" ref="G66:G75" si="0">+E66-F66</f>
        <v>0</v>
      </c>
      <c r="H66" s="20"/>
      <c r="I66" s="44"/>
      <c r="J66" s="20"/>
      <c r="K66" s="42"/>
      <c r="L66" s="43">
        <f t="shared" ref="L66:L75" si="1">+D66-K66</f>
        <v>200000</v>
      </c>
      <c r="M66" s="20">
        <v>200000</v>
      </c>
    </row>
    <row r="67" spans="2:13" ht="27" customHeight="1" x14ac:dyDescent="0.15">
      <c r="B67" s="217" t="s">
        <v>191</v>
      </c>
      <c r="C67" s="218"/>
      <c r="D67" s="20">
        <v>480000</v>
      </c>
      <c r="E67" s="20"/>
      <c r="F67" s="20"/>
      <c r="G67" s="20">
        <f t="shared" si="0"/>
        <v>0</v>
      </c>
      <c r="H67" s="20"/>
      <c r="I67" s="44"/>
      <c r="J67" s="20"/>
      <c r="K67" s="42"/>
      <c r="L67" s="43">
        <f t="shared" si="1"/>
        <v>480000</v>
      </c>
      <c r="M67" s="20">
        <v>480000</v>
      </c>
    </row>
    <row r="68" spans="2:13" ht="27" customHeight="1" x14ac:dyDescent="0.15">
      <c r="B68" s="217" t="s">
        <v>192</v>
      </c>
      <c r="C68" s="218"/>
      <c r="D68" s="20">
        <v>300000</v>
      </c>
      <c r="E68" s="20"/>
      <c r="F68" s="20"/>
      <c r="G68" s="20">
        <f t="shared" si="0"/>
        <v>0</v>
      </c>
      <c r="H68" s="20"/>
      <c r="I68" s="44"/>
      <c r="J68" s="20"/>
      <c r="K68" s="42"/>
      <c r="L68" s="43">
        <f t="shared" si="1"/>
        <v>300000</v>
      </c>
      <c r="M68" s="20">
        <v>300000</v>
      </c>
    </row>
    <row r="69" spans="2:13" ht="27" customHeight="1" x14ac:dyDescent="0.15">
      <c r="B69" s="217" t="s">
        <v>193</v>
      </c>
      <c r="C69" s="218"/>
      <c r="D69" s="20">
        <v>100000</v>
      </c>
      <c r="E69" s="20"/>
      <c r="F69" s="20"/>
      <c r="G69" s="20">
        <f t="shared" si="0"/>
        <v>0</v>
      </c>
      <c r="H69" s="20"/>
      <c r="I69" s="44"/>
      <c r="J69" s="20"/>
      <c r="K69" s="42"/>
      <c r="L69" s="43">
        <f t="shared" si="1"/>
        <v>100000</v>
      </c>
      <c r="M69" s="20">
        <v>100000</v>
      </c>
    </row>
    <row r="70" spans="2:13" ht="27" customHeight="1" x14ac:dyDescent="0.15">
      <c r="B70" s="217" t="s">
        <v>194</v>
      </c>
      <c r="C70" s="218"/>
      <c r="D70" s="20">
        <v>1400000</v>
      </c>
      <c r="E70" s="20"/>
      <c r="F70" s="20"/>
      <c r="G70" s="20">
        <f t="shared" si="0"/>
        <v>0</v>
      </c>
      <c r="H70" s="20"/>
      <c r="I70" s="44"/>
      <c r="J70" s="20"/>
      <c r="K70" s="42"/>
      <c r="L70" s="43">
        <f t="shared" si="1"/>
        <v>1400000</v>
      </c>
      <c r="M70" s="20">
        <v>1400000</v>
      </c>
    </row>
    <row r="71" spans="2:13" ht="27" customHeight="1" x14ac:dyDescent="0.15">
      <c r="B71" s="217" t="s">
        <v>195</v>
      </c>
      <c r="C71" s="218"/>
      <c r="D71" s="20">
        <v>1800000</v>
      </c>
      <c r="E71" s="20"/>
      <c r="F71" s="20"/>
      <c r="G71" s="20">
        <f t="shared" si="0"/>
        <v>0</v>
      </c>
      <c r="H71" s="20"/>
      <c r="I71" s="44"/>
      <c r="J71" s="20"/>
      <c r="K71" s="42"/>
      <c r="L71" s="43">
        <f t="shared" si="1"/>
        <v>1800000</v>
      </c>
      <c r="M71" s="20">
        <v>1800000</v>
      </c>
    </row>
    <row r="72" spans="2:13" ht="27" customHeight="1" x14ac:dyDescent="0.15">
      <c r="B72" s="217" t="s">
        <v>196</v>
      </c>
      <c r="C72" s="218"/>
      <c r="D72" s="20">
        <v>31000</v>
      </c>
      <c r="E72" s="20"/>
      <c r="F72" s="20"/>
      <c r="G72" s="20">
        <f>+E72-F72</f>
        <v>0</v>
      </c>
      <c r="H72" s="20"/>
      <c r="I72" s="44"/>
      <c r="J72" s="20"/>
      <c r="K72" s="42"/>
      <c r="L72" s="43">
        <f t="shared" si="1"/>
        <v>31000</v>
      </c>
      <c r="M72" s="20">
        <v>31000</v>
      </c>
    </row>
    <row r="73" spans="2:13" ht="27" customHeight="1" x14ac:dyDescent="0.15">
      <c r="B73" s="217" t="s">
        <v>197</v>
      </c>
      <c r="C73" s="218"/>
      <c r="D73" s="20">
        <v>591000</v>
      </c>
      <c r="E73" s="20"/>
      <c r="F73" s="20"/>
      <c r="G73" s="20">
        <f t="shared" si="0"/>
        <v>0</v>
      </c>
      <c r="H73" s="20"/>
      <c r="I73" s="44"/>
      <c r="J73" s="20"/>
      <c r="K73" s="42"/>
      <c r="L73" s="43">
        <f t="shared" si="1"/>
        <v>591000</v>
      </c>
      <c r="M73" s="20">
        <v>591000</v>
      </c>
    </row>
    <row r="74" spans="2:13" ht="27" customHeight="1" x14ac:dyDescent="0.15">
      <c r="B74" s="217" t="s">
        <v>198</v>
      </c>
      <c r="C74" s="218"/>
      <c r="D74" s="20">
        <v>5100000</v>
      </c>
      <c r="E74" s="20"/>
      <c r="F74" s="20"/>
      <c r="G74" s="20">
        <f t="shared" si="0"/>
        <v>0</v>
      </c>
      <c r="H74" s="20"/>
      <c r="I74" s="44"/>
      <c r="J74" s="20"/>
      <c r="K74" s="42"/>
      <c r="L74" s="43">
        <f t="shared" si="1"/>
        <v>5100000</v>
      </c>
      <c r="M74" s="20">
        <v>5100000</v>
      </c>
    </row>
    <row r="75" spans="2:13" ht="27" customHeight="1" x14ac:dyDescent="0.15">
      <c r="B75" s="217" t="s">
        <v>199</v>
      </c>
      <c r="C75" s="218"/>
      <c r="D75" s="20">
        <v>0</v>
      </c>
      <c r="E75" s="20"/>
      <c r="F75" s="20"/>
      <c r="G75" s="20">
        <f t="shared" si="0"/>
        <v>0</v>
      </c>
      <c r="H75" s="20"/>
      <c r="I75" s="44"/>
      <c r="J75" s="20"/>
      <c r="K75" s="42"/>
      <c r="L75" s="43">
        <f t="shared" si="1"/>
        <v>0</v>
      </c>
      <c r="M75" s="20">
        <v>0</v>
      </c>
    </row>
    <row r="76" spans="2:13" ht="27" customHeight="1" x14ac:dyDescent="0.15">
      <c r="B76" s="143" t="s">
        <v>28</v>
      </c>
      <c r="C76" s="143"/>
      <c r="D76" s="20">
        <f t="shared" ref="D76:M76" si="2">SUM(D65:D75)</f>
        <v>15002000</v>
      </c>
      <c r="E76" s="20">
        <f t="shared" si="2"/>
        <v>0</v>
      </c>
      <c r="F76" s="20">
        <f t="shared" si="2"/>
        <v>0</v>
      </c>
      <c r="G76" s="20">
        <f t="shared" si="2"/>
        <v>0</v>
      </c>
      <c r="H76" s="20">
        <f t="shared" si="2"/>
        <v>0</v>
      </c>
      <c r="I76" s="20">
        <f t="shared" si="2"/>
        <v>0</v>
      </c>
      <c r="J76" s="20">
        <f t="shared" si="2"/>
        <v>0</v>
      </c>
      <c r="K76" s="20">
        <f t="shared" si="2"/>
        <v>0</v>
      </c>
      <c r="L76" s="20">
        <f t="shared" si="2"/>
        <v>15002000</v>
      </c>
      <c r="M76" s="20">
        <f t="shared" si="2"/>
        <v>15002000</v>
      </c>
    </row>
    <row r="77" spans="2:13" ht="27" customHeight="1" x14ac:dyDescent="0.15"/>
    <row r="78" spans="2:13" s="8" customFormat="1" ht="27" customHeight="1" x14ac:dyDescent="0.15">
      <c r="B78" s="45" t="s">
        <v>63</v>
      </c>
      <c r="F78" s="31"/>
      <c r="I78" s="12" t="s">
        <v>6</v>
      </c>
    </row>
    <row r="79" spans="2:13" ht="27" x14ac:dyDescent="0.15">
      <c r="B79" s="144" t="s">
        <v>64</v>
      </c>
      <c r="C79" s="144"/>
      <c r="D79" s="113" t="s">
        <v>65</v>
      </c>
      <c r="E79" s="113" t="s">
        <v>66</v>
      </c>
      <c r="F79" s="114" t="s">
        <v>67</v>
      </c>
      <c r="G79" s="113" t="s">
        <v>68</v>
      </c>
      <c r="H79" s="111" t="s">
        <v>69</v>
      </c>
      <c r="I79" s="109" t="s">
        <v>70</v>
      </c>
    </row>
    <row r="80" spans="2:13" ht="27" customHeight="1" x14ac:dyDescent="0.15">
      <c r="B80" s="204" t="s">
        <v>200</v>
      </c>
      <c r="C80" s="205"/>
      <c r="D80" s="20">
        <v>2252734110</v>
      </c>
      <c r="E80" s="20"/>
      <c r="F80" s="20"/>
      <c r="G80" s="20"/>
      <c r="H80" s="20">
        <f>+D80+E80+F80+G80</f>
        <v>2252734110</v>
      </c>
      <c r="I80" s="20">
        <v>2387734110</v>
      </c>
    </row>
    <row r="81" spans="2:9" ht="27" customHeight="1" x14ac:dyDescent="0.15">
      <c r="B81" s="204" t="s">
        <v>201</v>
      </c>
      <c r="C81" s="205"/>
      <c r="D81" s="20">
        <v>24265787</v>
      </c>
      <c r="E81" s="20"/>
      <c r="F81" s="20"/>
      <c r="G81" s="20"/>
      <c r="H81" s="20">
        <f t="shared" ref="H81:H96" si="3">+D81+E81+F81+G81</f>
        <v>24265787</v>
      </c>
      <c r="I81" s="20">
        <v>24265787</v>
      </c>
    </row>
    <row r="82" spans="2:9" ht="27" customHeight="1" x14ac:dyDescent="0.15">
      <c r="B82" s="204" t="s">
        <v>202</v>
      </c>
      <c r="C82" s="205"/>
      <c r="D82" s="20">
        <v>202378854</v>
      </c>
      <c r="E82" s="20"/>
      <c r="F82" s="20"/>
      <c r="G82" s="20"/>
      <c r="H82" s="20">
        <f t="shared" si="3"/>
        <v>202378854</v>
      </c>
      <c r="I82" s="20">
        <v>202378854</v>
      </c>
    </row>
    <row r="83" spans="2:9" ht="27" customHeight="1" x14ac:dyDescent="0.15">
      <c r="B83" s="204" t="s">
        <v>203</v>
      </c>
      <c r="C83" s="205"/>
      <c r="D83" s="20">
        <v>175196</v>
      </c>
      <c r="E83" s="20"/>
      <c r="F83" s="20"/>
      <c r="G83" s="20"/>
      <c r="H83" s="20">
        <f t="shared" si="3"/>
        <v>175196</v>
      </c>
      <c r="I83" s="20">
        <v>175196</v>
      </c>
    </row>
    <row r="84" spans="2:9" ht="27" customHeight="1" x14ac:dyDescent="0.15">
      <c r="B84" s="204" t="s">
        <v>204</v>
      </c>
      <c r="C84" s="205"/>
      <c r="D84" s="20">
        <v>56284170</v>
      </c>
      <c r="E84" s="20"/>
      <c r="F84" s="20"/>
      <c r="G84" s="20"/>
      <c r="H84" s="20">
        <f t="shared" si="3"/>
        <v>56284170</v>
      </c>
      <c r="I84" s="20">
        <v>55920000</v>
      </c>
    </row>
    <row r="85" spans="2:9" ht="27" customHeight="1" x14ac:dyDescent="0.15">
      <c r="B85" s="204" t="s">
        <v>205</v>
      </c>
      <c r="C85" s="205"/>
      <c r="D85" s="20">
        <v>1000000</v>
      </c>
      <c r="E85" s="20"/>
      <c r="F85" s="20"/>
      <c r="G85" s="20"/>
      <c r="H85" s="20">
        <f t="shared" si="3"/>
        <v>1000000</v>
      </c>
      <c r="I85" s="20">
        <v>1000000</v>
      </c>
    </row>
    <row r="86" spans="2:9" ht="27" customHeight="1" x14ac:dyDescent="0.15">
      <c r="B86" s="204" t="s">
        <v>206</v>
      </c>
      <c r="C86" s="205"/>
      <c r="D86" s="20">
        <v>8950000</v>
      </c>
      <c r="E86" s="20"/>
      <c r="F86" s="20"/>
      <c r="G86" s="20"/>
      <c r="H86" s="20">
        <f t="shared" si="3"/>
        <v>8950000</v>
      </c>
      <c r="I86" s="20">
        <v>8950000</v>
      </c>
    </row>
    <row r="87" spans="2:9" ht="27" customHeight="1" x14ac:dyDescent="0.15">
      <c r="B87" s="204" t="s">
        <v>207</v>
      </c>
      <c r="C87" s="205"/>
      <c r="D87" s="20">
        <v>39109433</v>
      </c>
      <c r="E87" s="20"/>
      <c r="F87" s="20"/>
      <c r="G87" s="20"/>
      <c r="H87" s="20">
        <f t="shared" si="3"/>
        <v>39109433</v>
      </c>
      <c r="I87" s="20">
        <v>39109433</v>
      </c>
    </row>
    <row r="88" spans="2:9" ht="27" customHeight="1" x14ac:dyDescent="0.15">
      <c r="B88" s="204" t="s">
        <v>208</v>
      </c>
      <c r="C88" s="205"/>
      <c r="D88" s="20">
        <v>17050000</v>
      </c>
      <c r="E88" s="20"/>
      <c r="F88" s="20"/>
      <c r="G88" s="20"/>
      <c r="H88" s="20">
        <f t="shared" si="3"/>
        <v>17050000</v>
      </c>
      <c r="I88" s="20">
        <v>17050000</v>
      </c>
    </row>
    <row r="89" spans="2:9" ht="27" customHeight="1" x14ac:dyDescent="0.15">
      <c r="B89" s="204" t="s">
        <v>209</v>
      </c>
      <c r="C89" s="205"/>
      <c r="D89" s="20">
        <v>5400000</v>
      </c>
      <c r="E89" s="20"/>
      <c r="F89" s="20"/>
      <c r="G89" s="20"/>
      <c r="H89" s="20">
        <f t="shared" si="3"/>
        <v>5400000</v>
      </c>
      <c r="I89" s="20">
        <v>5400000</v>
      </c>
    </row>
    <row r="90" spans="2:9" ht="27" customHeight="1" x14ac:dyDescent="0.15">
      <c r="B90" s="204" t="s">
        <v>210</v>
      </c>
      <c r="C90" s="205"/>
      <c r="D90" s="20">
        <v>319530000</v>
      </c>
      <c r="E90" s="20"/>
      <c r="F90" s="20"/>
      <c r="G90" s="20"/>
      <c r="H90" s="20">
        <f t="shared" si="3"/>
        <v>319530000</v>
      </c>
      <c r="I90" s="20">
        <v>319530000</v>
      </c>
    </row>
    <row r="91" spans="2:9" ht="27" customHeight="1" x14ac:dyDescent="0.15">
      <c r="B91" s="204" t="s">
        <v>211</v>
      </c>
      <c r="C91" s="205"/>
      <c r="D91" s="20">
        <v>65046965</v>
      </c>
      <c r="E91" s="20"/>
      <c r="F91" s="20"/>
      <c r="G91" s="20"/>
      <c r="H91" s="20">
        <f t="shared" si="3"/>
        <v>65046965</v>
      </c>
      <c r="I91" s="20">
        <v>65046965</v>
      </c>
    </row>
    <row r="92" spans="2:9" ht="27" customHeight="1" x14ac:dyDescent="0.15">
      <c r="B92" s="204" t="s">
        <v>212</v>
      </c>
      <c r="C92" s="205"/>
      <c r="D92" s="20">
        <v>229650169</v>
      </c>
      <c r="E92" s="20"/>
      <c r="F92" s="20"/>
      <c r="G92" s="20"/>
      <c r="H92" s="20">
        <f t="shared" si="3"/>
        <v>229650169</v>
      </c>
      <c r="I92" s="20">
        <v>229650169</v>
      </c>
    </row>
    <row r="93" spans="2:9" ht="27" customHeight="1" x14ac:dyDescent="0.15">
      <c r="B93" s="204" t="s">
        <v>213</v>
      </c>
      <c r="C93" s="205"/>
      <c r="D93" s="20">
        <v>367089172</v>
      </c>
      <c r="E93" s="20"/>
      <c r="F93" s="20"/>
      <c r="G93" s="20"/>
      <c r="H93" s="20">
        <f t="shared" si="3"/>
        <v>367089172</v>
      </c>
      <c r="I93" s="20">
        <v>474256297</v>
      </c>
    </row>
    <row r="94" spans="2:9" ht="27" customHeight="1" x14ac:dyDescent="0.15">
      <c r="B94" s="204" t="s">
        <v>214</v>
      </c>
      <c r="C94" s="205"/>
      <c r="D94" s="20">
        <v>20000000</v>
      </c>
      <c r="E94" s="20"/>
      <c r="F94" s="20"/>
      <c r="G94" s="20"/>
      <c r="H94" s="20">
        <f t="shared" si="3"/>
        <v>20000000</v>
      </c>
      <c r="I94" s="20">
        <v>20000000</v>
      </c>
    </row>
    <row r="95" spans="2:9" ht="27" customHeight="1" x14ac:dyDescent="0.15">
      <c r="B95" s="204" t="s">
        <v>215</v>
      </c>
      <c r="C95" s="205"/>
      <c r="D95" s="20">
        <v>10000000</v>
      </c>
      <c r="E95" s="20"/>
      <c r="F95" s="20"/>
      <c r="G95" s="20"/>
      <c r="H95" s="20">
        <f t="shared" si="3"/>
        <v>10000000</v>
      </c>
      <c r="I95" s="20">
        <v>10000000</v>
      </c>
    </row>
    <row r="96" spans="2:9" ht="27" customHeight="1" x14ac:dyDescent="0.15">
      <c r="B96" s="204" t="s">
        <v>221</v>
      </c>
      <c r="C96" s="205"/>
      <c r="D96" s="20">
        <v>1037000</v>
      </c>
      <c r="E96" s="20"/>
      <c r="F96" s="20"/>
      <c r="G96" s="20"/>
      <c r="H96" s="20">
        <f t="shared" si="3"/>
        <v>1037000</v>
      </c>
      <c r="I96" s="20">
        <v>0</v>
      </c>
    </row>
    <row r="97" spans="2:14" ht="27" customHeight="1" x14ac:dyDescent="0.15">
      <c r="B97" s="143" t="s">
        <v>28</v>
      </c>
      <c r="C97" s="143"/>
      <c r="D97" s="20">
        <f t="shared" ref="D97:I97" si="4">SUM(D80:D96)</f>
        <v>3619700856</v>
      </c>
      <c r="E97" s="20">
        <f t="shared" si="4"/>
        <v>0</v>
      </c>
      <c r="F97" s="20">
        <f t="shared" si="4"/>
        <v>0</v>
      </c>
      <c r="G97" s="20">
        <f t="shared" si="4"/>
        <v>0</v>
      </c>
      <c r="H97" s="20">
        <f t="shared" si="4"/>
        <v>3619700856</v>
      </c>
      <c r="I97" s="20">
        <f t="shared" si="4"/>
        <v>3860466811</v>
      </c>
    </row>
    <row r="98" spans="2:14" ht="27" customHeight="1" x14ac:dyDescent="0.15"/>
    <row r="99" spans="2:14" s="8" customFormat="1" ht="27" customHeight="1" x14ac:dyDescent="0.15">
      <c r="B99" s="45" t="s">
        <v>71</v>
      </c>
      <c r="D99" s="32"/>
      <c r="E99" s="32"/>
      <c r="F99" s="46"/>
      <c r="G99" s="32"/>
      <c r="H99" s="12" t="s">
        <v>6</v>
      </c>
    </row>
    <row r="100" spans="2:14" ht="27" customHeight="1" x14ac:dyDescent="0.15">
      <c r="B100" s="178" t="s">
        <v>72</v>
      </c>
      <c r="C100" s="178"/>
      <c r="D100" s="215" t="s">
        <v>73</v>
      </c>
      <c r="E100" s="216"/>
      <c r="F100" s="215" t="s">
        <v>74</v>
      </c>
      <c r="G100" s="216"/>
      <c r="H100" s="212" t="s">
        <v>75</v>
      </c>
    </row>
    <row r="101" spans="2:14" ht="27" customHeight="1" x14ac:dyDescent="0.15">
      <c r="B101" s="178"/>
      <c r="C101" s="178"/>
      <c r="D101" s="109" t="s">
        <v>76</v>
      </c>
      <c r="E101" s="109" t="s">
        <v>77</v>
      </c>
      <c r="F101" s="110" t="s">
        <v>76</v>
      </c>
      <c r="G101" s="109" t="s">
        <v>77</v>
      </c>
      <c r="H101" s="213"/>
    </row>
    <row r="102" spans="2:14" ht="27" customHeight="1" x14ac:dyDescent="0.15">
      <c r="B102" s="214" t="s">
        <v>216</v>
      </c>
      <c r="C102" s="214"/>
      <c r="D102" s="17">
        <v>27389500</v>
      </c>
      <c r="E102" s="47"/>
      <c r="F102" s="17"/>
      <c r="G102" s="47"/>
      <c r="H102" s="17">
        <v>27389500</v>
      </c>
    </row>
    <row r="103" spans="2:14" ht="27" customHeight="1" x14ac:dyDescent="0.15">
      <c r="B103" s="214" t="s">
        <v>217</v>
      </c>
      <c r="C103" s="214"/>
      <c r="D103" s="17">
        <v>0</v>
      </c>
      <c r="E103" s="47"/>
      <c r="F103" s="47"/>
      <c r="G103" s="47"/>
      <c r="H103" s="17">
        <v>0</v>
      </c>
    </row>
    <row r="104" spans="2:14" ht="27" customHeight="1" x14ac:dyDescent="0.15">
      <c r="B104" s="143" t="s">
        <v>28</v>
      </c>
      <c r="C104" s="143"/>
      <c r="D104" s="20">
        <f>SUM(D102:D103)</f>
        <v>27389500</v>
      </c>
      <c r="E104" s="20">
        <f t="shared" ref="E104:H104" si="5">SUM(E102:E103)</f>
        <v>0</v>
      </c>
      <c r="F104" s="20">
        <f t="shared" si="5"/>
        <v>0</v>
      </c>
      <c r="G104" s="20">
        <f t="shared" si="5"/>
        <v>0</v>
      </c>
      <c r="H104" s="20">
        <f t="shared" si="5"/>
        <v>27389500</v>
      </c>
    </row>
    <row r="105" spans="2:14" ht="27" customHeight="1" x14ac:dyDescent="0.15"/>
    <row r="106" spans="2:14" s="8" customFormat="1" ht="27" customHeight="1" x14ac:dyDescent="0.15">
      <c r="B106" s="8" t="s">
        <v>78</v>
      </c>
      <c r="D106" s="10"/>
      <c r="E106" s="12" t="s">
        <v>6</v>
      </c>
      <c r="F106" s="31"/>
      <c r="G106" s="48" t="s">
        <v>79</v>
      </c>
      <c r="I106" s="10"/>
      <c r="J106" s="12" t="s">
        <v>6</v>
      </c>
    </row>
    <row r="107" spans="2:14" ht="27" customHeight="1" x14ac:dyDescent="0.15">
      <c r="B107" s="178" t="s">
        <v>80</v>
      </c>
      <c r="C107" s="178"/>
      <c r="D107" s="109" t="s">
        <v>81</v>
      </c>
      <c r="E107" s="109" t="s">
        <v>82</v>
      </c>
      <c r="G107" s="178" t="s">
        <v>80</v>
      </c>
      <c r="H107" s="178"/>
      <c r="I107" s="109" t="s">
        <v>81</v>
      </c>
      <c r="J107" s="109" t="s">
        <v>82</v>
      </c>
    </row>
    <row r="108" spans="2:14" ht="27" customHeight="1" x14ac:dyDescent="0.15">
      <c r="B108" s="142" t="s">
        <v>83</v>
      </c>
      <c r="C108" s="142"/>
      <c r="D108" s="20"/>
      <c r="E108" s="20"/>
      <c r="G108" s="142" t="s">
        <v>83</v>
      </c>
      <c r="H108" s="142"/>
      <c r="I108" s="20"/>
      <c r="J108" s="20"/>
    </row>
    <row r="109" spans="2:14" ht="27" customHeight="1" x14ac:dyDescent="0.15">
      <c r="B109" s="142"/>
      <c r="C109" s="142"/>
      <c r="D109" s="20"/>
      <c r="E109" s="20"/>
      <c r="G109" s="142"/>
      <c r="H109" s="142"/>
      <c r="I109" s="20"/>
      <c r="J109" s="20"/>
    </row>
    <row r="110" spans="2:14" ht="27" customHeight="1" thickBot="1" x14ac:dyDescent="0.2">
      <c r="B110" s="206" t="s">
        <v>84</v>
      </c>
      <c r="C110" s="206"/>
      <c r="D110" s="49">
        <f>+D109</f>
        <v>0</v>
      </c>
      <c r="E110" s="49">
        <f>SUM(E109:E109)</f>
        <v>0</v>
      </c>
      <c r="G110" s="206" t="s">
        <v>84</v>
      </c>
      <c r="H110" s="206"/>
      <c r="I110" s="49">
        <f>SUM(I109:I109)</f>
        <v>0</v>
      </c>
      <c r="J110" s="49">
        <f>SUM(J109:J109)</f>
        <v>0</v>
      </c>
    </row>
    <row r="111" spans="2:14" ht="27" customHeight="1" thickTop="1" x14ac:dyDescent="0.15">
      <c r="B111" s="211" t="s">
        <v>85</v>
      </c>
      <c r="C111" s="211"/>
      <c r="D111" s="50"/>
      <c r="E111" s="50"/>
      <c r="G111" s="211" t="s">
        <v>85</v>
      </c>
      <c r="H111" s="211"/>
      <c r="I111" s="50"/>
      <c r="J111" s="50"/>
      <c r="L111" s="3"/>
      <c r="M111" s="3"/>
      <c r="N111" s="3"/>
    </row>
    <row r="112" spans="2:14" ht="27" customHeight="1" x14ac:dyDescent="0.15">
      <c r="B112" s="142" t="s">
        <v>165</v>
      </c>
      <c r="C112" s="142"/>
      <c r="D112" s="20">
        <v>27826078</v>
      </c>
      <c r="E112" s="20">
        <v>2802395</v>
      </c>
      <c r="G112" s="142" t="str">
        <f>+B112</f>
        <v>市民税</v>
      </c>
      <c r="H112" s="142"/>
      <c r="I112" s="20">
        <v>27940708</v>
      </c>
      <c r="J112" s="20">
        <v>2794799</v>
      </c>
      <c r="L112" s="3"/>
      <c r="M112" s="3"/>
      <c r="N112" s="3"/>
    </row>
    <row r="113" spans="2:14" ht="27" customHeight="1" x14ac:dyDescent="0.15">
      <c r="B113" s="142" t="s">
        <v>166</v>
      </c>
      <c r="C113" s="142"/>
      <c r="D113" s="20">
        <v>34779536</v>
      </c>
      <c r="E113" s="20">
        <v>1601718</v>
      </c>
      <c r="G113" s="142" t="str">
        <f t="shared" ref="G113:G118" si="6">+B113</f>
        <v>固定資産税</v>
      </c>
      <c r="H113" s="142"/>
      <c r="I113" s="20">
        <v>25201046</v>
      </c>
      <c r="J113" s="20">
        <v>1160595</v>
      </c>
      <c r="L113" s="3"/>
      <c r="M113" s="3"/>
      <c r="N113" s="3"/>
    </row>
    <row r="114" spans="2:14" ht="27" customHeight="1" x14ac:dyDescent="0.15">
      <c r="B114" s="142" t="s">
        <v>167</v>
      </c>
      <c r="C114" s="142"/>
      <c r="D114" s="20">
        <v>402175</v>
      </c>
      <c r="E114" s="20">
        <v>52662</v>
      </c>
      <c r="G114" s="142" t="str">
        <f t="shared" si="6"/>
        <v>軽自動車税</v>
      </c>
      <c r="H114" s="142"/>
      <c r="I114" s="20">
        <v>874621</v>
      </c>
      <c r="J114" s="20">
        <v>114527</v>
      </c>
      <c r="M114" s="3"/>
      <c r="N114" s="3"/>
    </row>
    <row r="115" spans="2:14" ht="27" customHeight="1" x14ac:dyDescent="0.15">
      <c r="B115" s="142" t="s">
        <v>220</v>
      </c>
      <c r="C115" s="142"/>
      <c r="D115" s="20">
        <v>6892804</v>
      </c>
      <c r="E115" s="20">
        <v>337230</v>
      </c>
      <c r="G115" s="142" t="str">
        <f t="shared" ref="G115" si="7">+B115</f>
        <v>都市計画税</v>
      </c>
      <c r="H115" s="142"/>
      <c r="I115" s="20">
        <v>4859840</v>
      </c>
      <c r="J115" s="20">
        <v>237767</v>
      </c>
      <c r="M115" s="3"/>
      <c r="N115" s="3"/>
    </row>
    <row r="116" spans="2:14" ht="27" customHeight="1" x14ac:dyDescent="0.15">
      <c r="B116" s="142" t="s">
        <v>168</v>
      </c>
      <c r="C116" s="142"/>
      <c r="D116" s="20">
        <v>18599000</v>
      </c>
      <c r="E116" s="20">
        <v>109581</v>
      </c>
      <c r="G116" s="142" t="str">
        <f t="shared" si="6"/>
        <v>負担金</v>
      </c>
      <c r="H116" s="142"/>
      <c r="I116" s="20">
        <v>484880</v>
      </c>
      <c r="J116" s="20">
        <v>2839</v>
      </c>
      <c r="N116" s="3"/>
    </row>
    <row r="117" spans="2:14" ht="27" customHeight="1" x14ac:dyDescent="0.15">
      <c r="B117" s="142" t="s">
        <v>169</v>
      </c>
      <c r="C117" s="142"/>
      <c r="D117" s="20">
        <v>6259071</v>
      </c>
      <c r="E117" s="20">
        <v>52257</v>
      </c>
      <c r="G117" s="142" t="str">
        <f t="shared" si="6"/>
        <v>使用料</v>
      </c>
      <c r="H117" s="142"/>
      <c r="I117" s="20">
        <v>767200</v>
      </c>
      <c r="J117" s="20">
        <v>6636</v>
      </c>
    </row>
    <row r="118" spans="2:14" ht="27" customHeight="1" x14ac:dyDescent="0.15">
      <c r="B118" s="142" t="s">
        <v>170</v>
      </c>
      <c r="C118" s="142"/>
      <c r="D118" s="20">
        <v>57602526</v>
      </c>
      <c r="E118" s="20">
        <v>2071052</v>
      </c>
      <c r="G118" s="142" t="str">
        <f t="shared" si="6"/>
        <v>雑入</v>
      </c>
      <c r="H118" s="142"/>
      <c r="I118" s="20">
        <v>4077588</v>
      </c>
      <c r="J118" s="20">
        <v>146607</v>
      </c>
    </row>
    <row r="119" spans="2:14" ht="27" customHeight="1" x14ac:dyDescent="0.15">
      <c r="B119" s="209"/>
      <c r="C119" s="210"/>
      <c r="D119" s="51"/>
      <c r="E119" s="51"/>
      <c r="G119" s="142"/>
      <c r="H119" s="142"/>
      <c r="I119" s="51"/>
      <c r="J119" s="51"/>
    </row>
    <row r="120" spans="2:14" ht="27" customHeight="1" thickBot="1" x14ac:dyDescent="0.2">
      <c r="B120" s="206" t="s">
        <v>84</v>
      </c>
      <c r="C120" s="206"/>
      <c r="D120" s="49">
        <f>SUM(D112:D119)</f>
        <v>152361190</v>
      </c>
      <c r="E120" s="49">
        <f>SUM(E112:E119)</f>
        <v>7026895</v>
      </c>
      <c r="G120" s="206" t="s">
        <v>84</v>
      </c>
      <c r="H120" s="206"/>
      <c r="I120" s="49">
        <f>SUM(I112:I119)</f>
        <v>64205883</v>
      </c>
      <c r="J120" s="49">
        <f>SUM(J112:J119)</f>
        <v>4463770</v>
      </c>
    </row>
    <row r="121" spans="2:14" ht="27" customHeight="1" thickTop="1" x14ac:dyDescent="0.15">
      <c r="B121" s="207" t="s">
        <v>28</v>
      </c>
      <c r="C121" s="208"/>
      <c r="D121" s="50">
        <f>+D110+D120</f>
        <v>152361190</v>
      </c>
      <c r="E121" s="50">
        <f>+E110+E120</f>
        <v>7026895</v>
      </c>
      <c r="G121" s="207" t="s">
        <v>28</v>
      </c>
      <c r="H121" s="208"/>
      <c r="I121" s="50">
        <f>+I110+I120</f>
        <v>64205883</v>
      </c>
      <c r="J121" s="50">
        <f>+J110+J120</f>
        <v>4463770</v>
      </c>
    </row>
    <row r="122" spans="2:14" ht="27" customHeight="1" x14ac:dyDescent="0.15">
      <c r="B122" s="52"/>
      <c r="C122" s="53"/>
      <c r="D122" s="53"/>
      <c r="E122" s="54"/>
      <c r="F122" s="55"/>
      <c r="G122" s="54"/>
      <c r="H122" s="7"/>
    </row>
    <row r="123" spans="2:14" ht="27" customHeight="1" x14ac:dyDescent="0.15">
      <c r="B123" s="1" t="s">
        <v>86</v>
      </c>
      <c r="D123" s="127"/>
    </row>
    <row r="124" spans="2:14" s="8" customFormat="1" ht="27" customHeight="1" x14ac:dyDescent="0.15">
      <c r="B124" s="56" t="s">
        <v>87</v>
      </c>
      <c r="C124" s="40"/>
      <c r="D124" s="56"/>
      <c r="E124" s="56"/>
      <c r="F124" s="57"/>
      <c r="G124" s="56"/>
      <c r="H124" s="56"/>
      <c r="I124" s="56"/>
      <c r="J124" s="56"/>
      <c r="K124" s="56"/>
      <c r="M124" s="12" t="s">
        <v>6</v>
      </c>
    </row>
    <row r="125" spans="2:14" ht="27" customHeight="1" x14ac:dyDescent="0.15">
      <c r="B125" s="200" t="s">
        <v>64</v>
      </c>
      <c r="C125" s="200"/>
      <c r="D125" s="201" t="s">
        <v>88</v>
      </c>
      <c r="E125" s="115"/>
      <c r="F125" s="202" t="s">
        <v>89</v>
      </c>
      <c r="G125" s="198" t="s">
        <v>90</v>
      </c>
      <c r="H125" s="198" t="s">
        <v>91</v>
      </c>
      <c r="I125" s="198" t="s">
        <v>92</v>
      </c>
      <c r="J125" s="196" t="s">
        <v>93</v>
      </c>
      <c r="K125" s="116"/>
      <c r="L125" s="117"/>
      <c r="M125" s="198" t="s">
        <v>94</v>
      </c>
    </row>
    <row r="126" spans="2:14" ht="27" customHeight="1" x14ac:dyDescent="0.15">
      <c r="B126" s="200"/>
      <c r="C126" s="200"/>
      <c r="D126" s="200"/>
      <c r="E126" s="118" t="s">
        <v>95</v>
      </c>
      <c r="F126" s="203"/>
      <c r="G126" s="199"/>
      <c r="H126" s="199"/>
      <c r="I126" s="199"/>
      <c r="J126" s="197"/>
      <c r="K126" s="119" t="s">
        <v>96</v>
      </c>
      <c r="L126" s="119" t="s">
        <v>97</v>
      </c>
      <c r="M126" s="199"/>
    </row>
    <row r="127" spans="2:14" ht="27" customHeight="1" x14ac:dyDescent="0.15">
      <c r="B127" s="153" t="s">
        <v>171</v>
      </c>
      <c r="C127" s="154"/>
      <c r="D127" s="130"/>
      <c r="E127" s="131"/>
      <c r="F127" s="132"/>
      <c r="G127" s="130"/>
      <c r="H127" s="130"/>
      <c r="I127" s="130"/>
      <c r="J127" s="130"/>
      <c r="K127" s="130"/>
      <c r="L127" s="130"/>
      <c r="M127" s="130"/>
    </row>
    <row r="128" spans="2:14" ht="27" customHeight="1" x14ac:dyDescent="0.15">
      <c r="B128" s="153" t="s">
        <v>172</v>
      </c>
      <c r="C128" s="154"/>
      <c r="D128" s="130">
        <v>499972626</v>
      </c>
      <c r="E128" s="131">
        <v>64386611</v>
      </c>
      <c r="F128" s="132">
        <v>269286778</v>
      </c>
      <c r="G128" s="130">
        <v>17496150</v>
      </c>
      <c r="H128" s="130">
        <v>53743620</v>
      </c>
      <c r="I128" s="130">
        <v>60200000</v>
      </c>
      <c r="J128" s="130"/>
      <c r="K128" s="130"/>
      <c r="L128" s="130"/>
      <c r="M128" s="130">
        <v>99246078</v>
      </c>
    </row>
    <row r="129" spans="2:13" ht="27" customHeight="1" x14ac:dyDescent="0.15">
      <c r="B129" s="153" t="s">
        <v>173</v>
      </c>
      <c r="C129" s="154"/>
      <c r="D129" s="130"/>
      <c r="E129" s="131"/>
      <c r="F129" s="132"/>
      <c r="G129" s="130"/>
      <c r="H129" s="130"/>
      <c r="I129" s="130"/>
      <c r="J129" s="130"/>
      <c r="K129" s="130"/>
      <c r="L129" s="130"/>
      <c r="M129" s="130"/>
    </row>
    <row r="130" spans="2:13" ht="27" customHeight="1" x14ac:dyDescent="0.15">
      <c r="B130" s="153" t="s">
        <v>174</v>
      </c>
      <c r="C130" s="154"/>
      <c r="D130" s="130">
        <v>137305593</v>
      </c>
      <c r="E130" s="131">
        <v>4469342</v>
      </c>
      <c r="F130" s="132">
        <v>137305593</v>
      </c>
      <c r="G130" s="130"/>
      <c r="H130" s="130"/>
      <c r="I130" s="130"/>
      <c r="J130" s="130"/>
      <c r="K130" s="130"/>
      <c r="L130" s="130"/>
      <c r="M130" s="130"/>
    </row>
    <row r="131" spans="2:13" ht="27" customHeight="1" x14ac:dyDescent="0.15">
      <c r="B131" s="153" t="s">
        <v>175</v>
      </c>
      <c r="C131" s="154"/>
      <c r="D131" s="130">
        <v>2047557911</v>
      </c>
      <c r="E131" s="131">
        <v>162201000</v>
      </c>
      <c r="F131" s="132">
        <v>777258145</v>
      </c>
      <c r="G131" s="130">
        <v>57147768</v>
      </c>
      <c r="H131" s="130">
        <v>35421500</v>
      </c>
      <c r="I131" s="130">
        <v>665856232</v>
      </c>
      <c r="J131" s="130"/>
      <c r="K131" s="130"/>
      <c r="L131" s="130"/>
      <c r="M131" s="130">
        <v>511874266</v>
      </c>
    </row>
    <row r="132" spans="2:13" ht="27" customHeight="1" x14ac:dyDescent="0.15">
      <c r="B132" s="153" t="s">
        <v>176</v>
      </c>
      <c r="C132" s="154"/>
      <c r="D132" s="130">
        <v>2017321357</v>
      </c>
      <c r="E132" s="131">
        <v>226645682</v>
      </c>
      <c r="F132" s="132">
        <v>152253520</v>
      </c>
      <c r="G132" s="130">
        <v>426015604</v>
      </c>
      <c r="H132" s="130">
        <v>331362344</v>
      </c>
      <c r="I132" s="130">
        <v>687361768</v>
      </c>
      <c r="J132" s="130"/>
      <c r="K132" s="130"/>
      <c r="L132" s="130"/>
      <c r="M132" s="130">
        <v>420328121</v>
      </c>
    </row>
    <row r="133" spans="2:13" ht="27" customHeight="1" x14ac:dyDescent="0.15">
      <c r="B133" s="153" t="s">
        <v>177</v>
      </c>
      <c r="C133" s="154"/>
      <c r="D133" s="130">
        <v>812121069</v>
      </c>
      <c r="E133" s="131">
        <v>69196743</v>
      </c>
      <c r="F133" s="132">
        <v>116369430</v>
      </c>
      <c r="G133" s="130">
        <v>431926669</v>
      </c>
      <c r="H133" s="130"/>
      <c r="I133" s="130"/>
      <c r="J133" s="130"/>
      <c r="K133" s="130"/>
      <c r="L133" s="130"/>
      <c r="M133" s="130">
        <v>263824970</v>
      </c>
    </row>
    <row r="134" spans="2:13" ht="27" customHeight="1" x14ac:dyDescent="0.15">
      <c r="B134" s="153" t="s">
        <v>178</v>
      </c>
      <c r="C134" s="154"/>
      <c r="D134" s="130"/>
      <c r="E134" s="131"/>
      <c r="F134" s="132"/>
      <c r="G134" s="130"/>
      <c r="H134" s="130"/>
      <c r="I134" s="130"/>
      <c r="J134" s="130"/>
      <c r="K134" s="130"/>
      <c r="L134" s="130"/>
      <c r="M134" s="130"/>
    </row>
    <row r="135" spans="2:13" ht="27" customHeight="1" x14ac:dyDescent="0.15">
      <c r="B135" s="153" t="s">
        <v>179</v>
      </c>
      <c r="C135" s="154"/>
      <c r="D135" s="130">
        <v>12991545427</v>
      </c>
      <c r="E135" s="131">
        <v>1043506923</v>
      </c>
      <c r="F135" s="132">
        <v>7095203613</v>
      </c>
      <c r="G135" s="130">
        <v>5027209814</v>
      </c>
      <c r="H135" s="130">
        <v>247508000</v>
      </c>
      <c r="I135" s="130">
        <v>621624000</v>
      </c>
      <c r="J135" s="130"/>
      <c r="K135" s="130"/>
      <c r="L135" s="130"/>
      <c r="M135" s="130"/>
    </row>
    <row r="136" spans="2:13" ht="27" customHeight="1" x14ac:dyDescent="0.15">
      <c r="B136" s="153" t="s">
        <v>180</v>
      </c>
      <c r="C136" s="154"/>
      <c r="D136" s="130">
        <v>189654636</v>
      </c>
      <c r="E136" s="131">
        <v>49833068</v>
      </c>
      <c r="F136" s="132">
        <v>189654636</v>
      </c>
      <c r="G136" s="130"/>
      <c r="H136" s="130"/>
      <c r="I136" s="130"/>
      <c r="J136" s="130"/>
      <c r="K136" s="130"/>
      <c r="L136" s="130"/>
      <c r="M136" s="130"/>
    </row>
    <row r="137" spans="2:13" ht="27" customHeight="1" x14ac:dyDescent="0.15">
      <c r="B137" s="153" t="s">
        <v>181</v>
      </c>
      <c r="C137" s="154"/>
      <c r="D137" s="130">
        <v>454301516</v>
      </c>
      <c r="E137" s="131">
        <v>96101516</v>
      </c>
      <c r="F137" s="132"/>
      <c r="G137" s="130"/>
      <c r="H137" s="130">
        <v>454301516</v>
      </c>
      <c r="I137" s="130"/>
      <c r="J137" s="130"/>
      <c r="K137" s="130"/>
      <c r="L137" s="130"/>
      <c r="M137" s="130"/>
    </row>
    <row r="138" spans="2:13" ht="27" customHeight="1" x14ac:dyDescent="0.15">
      <c r="B138" s="153" t="s">
        <v>177</v>
      </c>
      <c r="C138" s="154"/>
      <c r="D138" s="130">
        <v>489306917</v>
      </c>
      <c r="E138" s="131">
        <v>75432161</v>
      </c>
      <c r="F138" s="132">
        <v>44223371</v>
      </c>
      <c r="G138" s="130">
        <v>13683091</v>
      </c>
      <c r="H138" s="130">
        <v>266817020</v>
      </c>
      <c r="I138" s="130">
        <v>94961000</v>
      </c>
      <c r="J138" s="130"/>
      <c r="K138" s="130"/>
      <c r="L138" s="130"/>
      <c r="M138" s="130">
        <v>69622435</v>
      </c>
    </row>
    <row r="139" spans="2:13" ht="27" customHeight="1" x14ac:dyDescent="0.15">
      <c r="B139" s="155" t="s">
        <v>37</v>
      </c>
      <c r="C139" s="155"/>
      <c r="D139" s="130">
        <v>19639087052</v>
      </c>
      <c r="E139" s="131">
        <v>1791773046</v>
      </c>
      <c r="F139" s="132">
        <v>8781555086</v>
      </c>
      <c r="G139" s="130">
        <v>5973479096</v>
      </c>
      <c r="H139" s="130">
        <v>1389154000</v>
      </c>
      <c r="I139" s="130">
        <v>2130003000</v>
      </c>
      <c r="J139" s="130"/>
      <c r="K139" s="130"/>
      <c r="L139" s="130"/>
      <c r="M139" s="130">
        <v>1364895870</v>
      </c>
    </row>
    <row r="140" spans="2:13" ht="27" customHeight="1" x14ac:dyDescent="0.15">
      <c r="C140" s="58"/>
      <c r="D140" s="59"/>
      <c r="E140" s="59"/>
    </row>
    <row r="141" spans="2:13" s="8" customFormat="1" ht="27" customHeight="1" x14ac:dyDescent="0.15">
      <c r="B141" s="60" t="s">
        <v>98</v>
      </c>
      <c r="C141" s="61"/>
      <c r="D141" s="61"/>
      <c r="E141" s="61"/>
      <c r="F141" s="62"/>
      <c r="G141" s="61"/>
      <c r="H141" s="61"/>
      <c r="I141" s="61"/>
      <c r="J141" s="12" t="s">
        <v>6</v>
      </c>
      <c r="K141" s="61"/>
    </row>
    <row r="142" spans="2:13" ht="40.5" x14ac:dyDescent="0.15">
      <c r="B142" s="120" t="s">
        <v>88</v>
      </c>
      <c r="C142" s="121" t="s">
        <v>99</v>
      </c>
      <c r="D142" s="129" t="s">
        <v>100</v>
      </c>
      <c r="E142" s="129" t="s">
        <v>101</v>
      </c>
      <c r="F142" s="123" t="s">
        <v>102</v>
      </c>
      <c r="G142" s="129" t="s">
        <v>103</v>
      </c>
      <c r="H142" s="129" t="s">
        <v>104</v>
      </c>
      <c r="I142" s="129" t="s">
        <v>105</v>
      </c>
      <c r="J142" s="129" t="s">
        <v>106</v>
      </c>
      <c r="K142" s="63"/>
    </row>
    <row r="143" spans="2:13" ht="27" customHeight="1" x14ac:dyDescent="0.15">
      <c r="B143" s="64">
        <f>+D139</f>
        <v>19639087052</v>
      </c>
      <c r="C143" s="133">
        <v>17371302120</v>
      </c>
      <c r="D143" s="134">
        <v>1757488604</v>
      </c>
      <c r="E143" s="134">
        <v>501054010</v>
      </c>
      <c r="F143" s="134">
        <v>0</v>
      </c>
      <c r="G143" s="134">
        <v>9242318</v>
      </c>
      <c r="H143" s="134">
        <v>0</v>
      </c>
      <c r="I143" s="134">
        <v>0</v>
      </c>
      <c r="J143" s="135">
        <v>5.8999999999999999E-3</v>
      </c>
      <c r="K143" s="65"/>
    </row>
    <row r="144" spans="2:13" ht="27" customHeight="1" x14ac:dyDescent="0.15">
      <c r="B144" s="66"/>
      <c r="C144" s="66"/>
      <c r="D144" s="66"/>
      <c r="E144" s="66"/>
      <c r="F144" s="67"/>
      <c r="G144" s="66"/>
      <c r="H144" s="66"/>
      <c r="I144" s="66"/>
      <c r="J144" s="101"/>
      <c r="K144" s="66"/>
    </row>
    <row r="145" spans="2:11" s="8" customFormat="1" ht="27" customHeight="1" x14ac:dyDescent="0.15">
      <c r="B145" s="60" t="s">
        <v>107</v>
      </c>
      <c r="C145" s="61"/>
      <c r="D145" s="61"/>
      <c r="E145" s="61"/>
      <c r="F145" s="62"/>
      <c r="G145" s="61"/>
      <c r="H145" s="61"/>
      <c r="I145" s="61"/>
      <c r="J145" s="61"/>
      <c r="K145" s="12" t="s">
        <v>6</v>
      </c>
    </row>
    <row r="146" spans="2:11" ht="27" customHeight="1" x14ac:dyDescent="0.15">
      <c r="B146" s="120" t="s">
        <v>88</v>
      </c>
      <c r="C146" s="121" t="s">
        <v>108</v>
      </c>
      <c r="D146" s="122" t="s">
        <v>109</v>
      </c>
      <c r="E146" s="122" t="s">
        <v>110</v>
      </c>
      <c r="F146" s="123" t="s">
        <v>111</v>
      </c>
      <c r="G146" s="122" t="s">
        <v>112</v>
      </c>
      <c r="H146" s="122" t="s">
        <v>113</v>
      </c>
      <c r="I146" s="122" t="s">
        <v>114</v>
      </c>
      <c r="J146" s="122" t="s">
        <v>115</v>
      </c>
      <c r="K146" s="122" t="s">
        <v>116</v>
      </c>
    </row>
    <row r="147" spans="2:11" ht="27" customHeight="1" x14ac:dyDescent="0.15">
      <c r="B147" s="68">
        <v>19639087052</v>
      </c>
      <c r="C147" s="133">
        <v>1791773046</v>
      </c>
      <c r="D147" s="134">
        <v>1850764637</v>
      </c>
      <c r="E147" s="134">
        <v>1921815481</v>
      </c>
      <c r="F147" s="134">
        <v>1823301393</v>
      </c>
      <c r="G147" s="134">
        <v>1636809035</v>
      </c>
      <c r="H147" s="134">
        <v>6415676401</v>
      </c>
      <c r="I147" s="134">
        <v>3066721023</v>
      </c>
      <c r="J147" s="134">
        <v>1038314191</v>
      </c>
      <c r="K147" s="134">
        <v>93911845</v>
      </c>
    </row>
    <row r="148" spans="2:11" ht="27" customHeight="1" x14ac:dyDescent="0.15">
      <c r="B148" s="66"/>
      <c r="C148" s="66"/>
      <c r="D148" s="66"/>
      <c r="E148" s="66"/>
      <c r="F148" s="67"/>
      <c r="G148" s="66"/>
      <c r="H148" s="66"/>
      <c r="I148" s="66"/>
      <c r="J148" s="66"/>
      <c r="K148" s="66"/>
    </row>
    <row r="149" spans="2:11" ht="27" customHeight="1" x14ac:dyDescent="0.15">
      <c r="B149" s="66"/>
      <c r="C149" s="66"/>
      <c r="D149" s="66"/>
      <c r="E149" s="66"/>
      <c r="F149" s="67"/>
      <c r="G149" s="66"/>
      <c r="H149" s="66"/>
      <c r="I149" s="66"/>
      <c r="J149" s="66"/>
      <c r="K149" s="66"/>
    </row>
    <row r="150" spans="2:11" ht="27" customHeight="1" x14ac:dyDescent="0.15">
      <c r="B150" s="66" t="s">
        <v>117</v>
      </c>
      <c r="C150" s="66"/>
      <c r="D150" s="66"/>
      <c r="E150" s="69"/>
      <c r="F150" s="70"/>
      <c r="G150" s="69"/>
      <c r="I150" s="71"/>
      <c r="J150" s="66"/>
      <c r="K150" s="66"/>
    </row>
    <row r="151" spans="2:11" ht="27" customHeight="1" x14ac:dyDescent="0.15">
      <c r="B151" s="181" t="s">
        <v>118</v>
      </c>
      <c r="C151" s="182"/>
      <c r="D151" s="170" t="s">
        <v>119</v>
      </c>
      <c r="E151" s="171"/>
      <c r="F151" s="171"/>
      <c r="G151" s="171"/>
      <c r="H151" s="171"/>
      <c r="I151" s="172"/>
      <c r="J151" s="66"/>
      <c r="K151" s="66"/>
    </row>
    <row r="152" spans="2:11" ht="27" customHeight="1" x14ac:dyDescent="0.15">
      <c r="B152" s="173"/>
      <c r="C152" s="174"/>
      <c r="D152" s="175"/>
      <c r="E152" s="176"/>
      <c r="F152" s="176"/>
      <c r="G152" s="176"/>
      <c r="H152" s="176"/>
      <c r="I152" s="177"/>
      <c r="J152" s="66"/>
      <c r="K152" s="66"/>
    </row>
    <row r="153" spans="2:11" ht="27" customHeight="1" x14ac:dyDescent="0.15"/>
    <row r="154" spans="2:11" s="8" customFormat="1" ht="27" customHeight="1" x14ac:dyDescent="0.15">
      <c r="B154" s="56" t="s">
        <v>120</v>
      </c>
      <c r="F154" s="31"/>
      <c r="H154" s="12" t="s">
        <v>6</v>
      </c>
    </row>
    <row r="155" spans="2:11" ht="27" customHeight="1" x14ac:dyDescent="0.15">
      <c r="B155" s="178" t="s">
        <v>121</v>
      </c>
      <c r="C155" s="178"/>
      <c r="D155" s="178" t="s">
        <v>122</v>
      </c>
      <c r="E155" s="178" t="s">
        <v>123</v>
      </c>
      <c r="F155" s="178" t="s">
        <v>124</v>
      </c>
      <c r="G155" s="178"/>
      <c r="H155" s="178" t="s">
        <v>125</v>
      </c>
    </row>
    <row r="156" spans="2:11" ht="27" customHeight="1" x14ac:dyDescent="0.15">
      <c r="B156" s="178"/>
      <c r="C156" s="178"/>
      <c r="D156" s="178"/>
      <c r="E156" s="178"/>
      <c r="F156" s="110" t="s">
        <v>126</v>
      </c>
      <c r="G156" s="109" t="s">
        <v>127</v>
      </c>
      <c r="H156" s="178"/>
    </row>
    <row r="157" spans="2:11" ht="27" customHeight="1" x14ac:dyDescent="0.15">
      <c r="B157" s="142" t="s">
        <v>128</v>
      </c>
      <c r="C157" s="142"/>
      <c r="D157" s="17">
        <v>2722787000</v>
      </c>
      <c r="E157" s="17">
        <v>179660492</v>
      </c>
      <c r="F157" s="17">
        <v>280358492</v>
      </c>
      <c r="G157" s="17"/>
      <c r="H157" s="19">
        <f>+D157+E157-F157-G157</f>
        <v>2622089000</v>
      </c>
    </row>
    <row r="158" spans="2:11" ht="27" customHeight="1" x14ac:dyDescent="0.15">
      <c r="B158" s="142" t="s">
        <v>129</v>
      </c>
      <c r="C158" s="142"/>
      <c r="D158" s="19">
        <v>269566969</v>
      </c>
      <c r="E158" s="19">
        <v>275329843</v>
      </c>
      <c r="F158" s="19">
        <v>269566969</v>
      </c>
      <c r="G158" s="19"/>
      <c r="H158" s="19">
        <f>+D158+E158-F158-G158</f>
        <v>275329843</v>
      </c>
    </row>
    <row r="159" spans="2:11" ht="27" customHeight="1" x14ac:dyDescent="0.15">
      <c r="B159" s="143" t="s">
        <v>28</v>
      </c>
      <c r="C159" s="143"/>
      <c r="D159" s="19">
        <f>SUM(D157:D158)</f>
        <v>2992353969</v>
      </c>
      <c r="E159" s="19">
        <f>SUM(E157:E158)</f>
        <v>454990335</v>
      </c>
      <c r="F159" s="19">
        <f>SUM(F157:F158)</f>
        <v>549925461</v>
      </c>
      <c r="G159" s="19">
        <f>SUM(G157:G158)</f>
        <v>0</v>
      </c>
      <c r="H159" s="19">
        <f>SUM(H157:H158)</f>
        <v>2897418843</v>
      </c>
    </row>
    <row r="160" spans="2:11" ht="27" customHeight="1" x14ac:dyDescent="0.15"/>
    <row r="161" spans="2:11" ht="27" customHeight="1" x14ac:dyDescent="0.15">
      <c r="B161" s="72" t="s">
        <v>130</v>
      </c>
      <c r="J161" s="73"/>
    </row>
    <row r="162" spans="2:11" s="8" customFormat="1" ht="27" customHeight="1" x14ac:dyDescent="0.15">
      <c r="B162" s="45" t="s">
        <v>131</v>
      </c>
      <c r="C162" s="40"/>
      <c r="D162" s="40"/>
      <c r="F162" s="31"/>
      <c r="J162" s="74"/>
      <c r="K162" s="12" t="s">
        <v>6</v>
      </c>
    </row>
    <row r="163" spans="2:11" ht="27" customHeight="1" x14ac:dyDescent="0.15">
      <c r="B163" s="183" t="s">
        <v>7</v>
      </c>
      <c r="C163" s="184"/>
      <c r="D163" s="179" t="s">
        <v>132</v>
      </c>
      <c r="E163" s="179"/>
      <c r="F163" s="179" t="s">
        <v>133</v>
      </c>
      <c r="G163" s="179"/>
      <c r="H163" s="180" t="s">
        <v>134</v>
      </c>
      <c r="I163" s="180"/>
      <c r="J163" s="183" t="s">
        <v>135</v>
      </c>
      <c r="K163" s="184"/>
    </row>
    <row r="164" spans="2:11" ht="27" customHeight="1" x14ac:dyDescent="0.15">
      <c r="B164" s="185" t="s">
        <v>136</v>
      </c>
      <c r="C164" s="186"/>
      <c r="D164" s="191" t="s">
        <v>222</v>
      </c>
      <c r="E164" s="191"/>
      <c r="F164" s="157"/>
      <c r="G164" s="157"/>
      <c r="H164" s="156">
        <v>11060500</v>
      </c>
      <c r="I164" s="156"/>
      <c r="J164" s="75"/>
      <c r="K164" s="76"/>
    </row>
    <row r="165" spans="2:11" ht="27" customHeight="1" x14ac:dyDescent="0.15">
      <c r="B165" s="187"/>
      <c r="C165" s="188"/>
      <c r="D165" s="192" t="s">
        <v>223</v>
      </c>
      <c r="E165" s="193"/>
      <c r="F165" s="157"/>
      <c r="G165" s="157"/>
      <c r="H165" s="156">
        <v>1777000</v>
      </c>
      <c r="I165" s="156"/>
      <c r="J165" s="77"/>
      <c r="K165" s="78"/>
    </row>
    <row r="166" spans="2:11" ht="27" customHeight="1" x14ac:dyDescent="0.15">
      <c r="B166" s="187"/>
      <c r="C166" s="188"/>
      <c r="D166" s="192" t="s">
        <v>224</v>
      </c>
      <c r="E166" s="193"/>
      <c r="F166" s="157"/>
      <c r="G166" s="157"/>
      <c r="H166" s="194">
        <v>868900</v>
      </c>
      <c r="I166" s="195"/>
      <c r="J166" s="77"/>
      <c r="K166" s="78"/>
    </row>
    <row r="167" spans="2:11" ht="27" customHeight="1" x14ac:dyDescent="0.15">
      <c r="B167" s="187"/>
      <c r="C167" s="188"/>
      <c r="D167" s="192" t="s">
        <v>236</v>
      </c>
      <c r="E167" s="193"/>
      <c r="F167" s="157"/>
      <c r="G167" s="157"/>
      <c r="H167" s="194">
        <v>2694000</v>
      </c>
      <c r="I167" s="195"/>
      <c r="J167" s="77"/>
      <c r="K167" s="78"/>
    </row>
    <row r="168" spans="2:11" ht="27" customHeight="1" x14ac:dyDescent="0.15">
      <c r="B168" s="189"/>
      <c r="C168" s="190"/>
      <c r="D168" s="157" t="s">
        <v>137</v>
      </c>
      <c r="E168" s="157"/>
      <c r="F168" s="158"/>
      <c r="G168" s="158"/>
      <c r="H168" s="156">
        <f>SUM(H164:I167)</f>
        <v>16400400</v>
      </c>
      <c r="I168" s="156"/>
      <c r="J168" s="158"/>
      <c r="K168" s="158"/>
    </row>
    <row r="169" spans="2:11" ht="27" customHeight="1" x14ac:dyDescent="0.15">
      <c r="B169" s="166" t="s">
        <v>138</v>
      </c>
      <c r="C169" s="167"/>
      <c r="D169" s="191" t="s">
        <v>139</v>
      </c>
      <c r="E169" s="191"/>
      <c r="F169" s="157"/>
      <c r="G169" s="157"/>
      <c r="H169" s="156">
        <f>+H171-H168</f>
        <v>3301830946</v>
      </c>
      <c r="I169" s="156"/>
      <c r="J169" s="77"/>
      <c r="K169" s="78"/>
    </row>
    <row r="170" spans="2:11" ht="27" customHeight="1" x14ac:dyDescent="0.15">
      <c r="B170" s="168"/>
      <c r="C170" s="169"/>
      <c r="D170" s="157" t="s">
        <v>137</v>
      </c>
      <c r="E170" s="157"/>
      <c r="F170" s="158"/>
      <c r="G170" s="158"/>
      <c r="H170" s="156">
        <f>SUM(H169:I169)</f>
        <v>3301830946</v>
      </c>
      <c r="I170" s="156"/>
      <c r="J170" s="158"/>
      <c r="K170" s="158"/>
    </row>
    <row r="171" spans="2:11" ht="27" customHeight="1" x14ac:dyDescent="0.15">
      <c r="B171" s="75" t="s">
        <v>37</v>
      </c>
      <c r="C171" s="76"/>
      <c r="D171" s="158"/>
      <c r="E171" s="158"/>
      <c r="F171" s="158"/>
      <c r="G171" s="158"/>
      <c r="H171" s="156">
        <v>3318231346</v>
      </c>
      <c r="I171" s="156"/>
      <c r="J171" s="158"/>
      <c r="K171" s="158"/>
    </row>
    <row r="172" spans="2:11" ht="27" customHeight="1" x14ac:dyDescent="0.15"/>
    <row r="173" spans="2:11" ht="27" customHeight="1" x14ac:dyDescent="0.15">
      <c r="B173" s="1" t="s">
        <v>140</v>
      </c>
      <c r="C173" s="2"/>
      <c r="D173" s="2"/>
      <c r="E173" s="2"/>
      <c r="F173" s="6"/>
    </row>
    <row r="174" spans="2:11" ht="27" customHeight="1" x14ac:dyDescent="0.15">
      <c r="B174" s="45" t="s">
        <v>141</v>
      </c>
      <c r="F174" s="79" t="s">
        <v>6</v>
      </c>
    </row>
    <row r="175" spans="2:11" ht="27" customHeight="1" x14ac:dyDescent="0.15">
      <c r="B175" s="124" t="s">
        <v>142</v>
      </c>
      <c r="C175" s="124" t="s">
        <v>121</v>
      </c>
      <c r="D175" s="164" t="s">
        <v>143</v>
      </c>
      <c r="E175" s="165"/>
      <c r="F175" s="108" t="s">
        <v>144</v>
      </c>
    </row>
    <row r="176" spans="2:11" ht="27" customHeight="1" x14ac:dyDescent="0.15">
      <c r="B176" s="80" t="s">
        <v>145</v>
      </c>
      <c r="C176" s="80" t="s">
        <v>146</v>
      </c>
      <c r="D176" s="150" t="s">
        <v>183</v>
      </c>
      <c r="E176" s="151"/>
      <c r="F176" s="20">
        <v>9056519170</v>
      </c>
    </row>
    <row r="177" spans="2:11" ht="27" customHeight="1" x14ac:dyDescent="0.15">
      <c r="B177" s="81"/>
      <c r="C177" s="81"/>
      <c r="D177" s="150" t="s">
        <v>184</v>
      </c>
      <c r="E177" s="151"/>
      <c r="F177" s="20">
        <v>126266012</v>
      </c>
    </row>
    <row r="178" spans="2:11" ht="27" customHeight="1" x14ac:dyDescent="0.15">
      <c r="B178" s="81"/>
      <c r="C178" s="81"/>
      <c r="D178" s="150" t="s">
        <v>185</v>
      </c>
      <c r="E178" s="151"/>
      <c r="F178" s="20">
        <v>1144960000</v>
      </c>
    </row>
    <row r="179" spans="2:11" ht="27" customHeight="1" x14ac:dyDescent="0.15">
      <c r="B179" s="81"/>
      <c r="C179" s="81"/>
      <c r="D179" s="150" t="s">
        <v>186</v>
      </c>
      <c r="E179" s="151"/>
      <c r="F179" s="20">
        <v>4814922000</v>
      </c>
    </row>
    <row r="180" spans="2:11" ht="27" customHeight="1" x14ac:dyDescent="0.15">
      <c r="B180" s="81"/>
      <c r="C180" s="81"/>
      <c r="D180" s="150" t="s">
        <v>187</v>
      </c>
      <c r="E180" s="151"/>
      <c r="F180" s="20">
        <v>209456062</v>
      </c>
    </row>
    <row r="181" spans="2:11" ht="27" customHeight="1" x14ac:dyDescent="0.15">
      <c r="B181" s="81"/>
      <c r="C181" s="81"/>
      <c r="D181" s="150" t="s">
        <v>182</v>
      </c>
      <c r="E181" s="151"/>
      <c r="F181" s="20">
        <f>+F182-F176-F177-F178-F179-F180</f>
        <v>337457833</v>
      </c>
    </row>
    <row r="182" spans="2:11" ht="27" customHeight="1" x14ac:dyDescent="0.15">
      <c r="B182" s="81"/>
      <c r="C182" s="82"/>
      <c r="D182" s="159" t="s">
        <v>147</v>
      </c>
      <c r="E182" s="160"/>
      <c r="F182" s="20">
        <v>15689581077</v>
      </c>
    </row>
    <row r="183" spans="2:11" ht="27" customHeight="1" x14ac:dyDescent="0.15">
      <c r="B183" s="81"/>
      <c r="C183" s="83" t="s">
        <v>148</v>
      </c>
      <c r="D183" s="161" t="s">
        <v>149</v>
      </c>
      <c r="E183" s="84" t="s">
        <v>150</v>
      </c>
      <c r="F183" s="20">
        <v>175207239</v>
      </c>
      <c r="K183" s="3"/>
    </row>
    <row r="184" spans="2:11" ht="27" customHeight="1" x14ac:dyDescent="0.15">
      <c r="B184" s="81"/>
      <c r="C184" s="85"/>
      <c r="D184" s="162"/>
      <c r="E184" s="84" t="s">
        <v>151</v>
      </c>
      <c r="F184" s="20">
        <v>4858334</v>
      </c>
      <c r="K184" s="3"/>
    </row>
    <row r="185" spans="2:11" ht="27" customHeight="1" x14ac:dyDescent="0.15">
      <c r="B185" s="81"/>
      <c r="C185" s="81"/>
      <c r="D185" s="163"/>
      <c r="E185" s="86" t="s">
        <v>137</v>
      </c>
      <c r="F185" s="20">
        <f>+F183+F184</f>
        <v>180065573</v>
      </c>
      <c r="K185" s="3"/>
    </row>
    <row r="186" spans="2:11" ht="27" customHeight="1" x14ac:dyDescent="0.15">
      <c r="B186" s="81"/>
      <c r="C186" s="81"/>
      <c r="D186" s="161" t="s">
        <v>152</v>
      </c>
      <c r="E186" s="84" t="s">
        <v>150</v>
      </c>
      <c r="F186" s="20">
        <v>4038858199</v>
      </c>
      <c r="H186" s="127"/>
      <c r="K186" s="3"/>
    </row>
    <row r="187" spans="2:11" ht="27" customHeight="1" x14ac:dyDescent="0.15">
      <c r="B187" s="81"/>
      <c r="C187" s="81"/>
      <c r="D187" s="162"/>
      <c r="E187" s="84" t="s">
        <v>151</v>
      </c>
      <c r="F187" s="20">
        <v>1744276472</v>
      </c>
      <c r="H187" s="127"/>
    </row>
    <row r="188" spans="2:11" ht="27" customHeight="1" x14ac:dyDescent="0.15">
      <c r="B188" s="81"/>
      <c r="C188" s="81"/>
      <c r="D188" s="163"/>
      <c r="E188" s="86" t="s">
        <v>137</v>
      </c>
      <c r="F188" s="20">
        <f>+F186+F187</f>
        <v>5783134671</v>
      </c>
    </row>
    <row r="189" spans="2:11" ht="27" customHeight="1" x14ac:dyDescent="0.15">
      <c r="B189" s="81"/>
      <c r="C189" s="82"/>
      <c r="D189" s="87" t="s">
        <v>147</v>
      </c>
      <c r="E189" s="84"/>
      <c r="F189" s="20">
        <f>+F185+F188</f>
        <v>5963200244</v>
      </c>
    </row>
    <row r="190" spans="2:11" ht="27" customHeight="1" x14ac:dyDescent="0.15">
      <c r="B190" s="82"/>
      <c r="C190" s="87" t="s">
        <v>28</v>
      </c>
      <c r="D190" s="88"/>
      <c r="E190" s="84"/>
      <c r="F190" s="20">
        <f>+F182+F189</f>
        <v>21652781321</v>
      </c>
    </row>
    <row r="191" spans="2:11" ht="27" customHeight="1" x14ac:dyDescent="0.15"/>
    <row r="192" spans="2:11" s="8" customFormat="1" ht="27" customHeight="1" x14ac:dyDescent="0.15">
      <c r="B192" s="89" t="s">
        <v>153</v>
      </c>
      <c r="D192" s="90"/>
      <c r="E192" s="90"/>
      <c r="F192" s="91"/>
      <c r="G192" s="92"/>
      <c r="H192" s="12" t="s">
        <v>6</v>
      </c>
    </row>
    <row r="193" spans="2:16" ht="27" customHeight="1" x14ac:dyDescent="0.15">
      <c r="B193" s="144" t="s">
        <v>7</v>
      </c>
      <c r="C193" s="144"/>
      <c r="D193" s="145" t="s">
        <v>134</v>
      </c>
      <c r="E193" s="147" t="s">
        <v>154</v>
      </c>
      <c r="F193" s="148"/>
      <c r="G193" s="148"/>
      <c r="H193" s="149"/>
      <c r="N193" s="136"/>
      <c r="O193" s="136"/>
      <c r="P193" s="137"/>
    </row>
    <row r="194" spans="2:16" ht="27" customHeight="1" x14ac:dyDescent="0.15">
      <c r="B194" s="144"/>
      <c r="C194" s="144"/>
      <c r="D194" s="146"/>
      <c r="E194" s="125" t="s">
        <v>155</v>
      </c>
      <c r="F194" s="126" t="s">
        <v>156</v>
      </c>
      <c r="G194" s="125" t="s">
        <v>157</v>
      </c>
      <c r="H194" s="125" t="s">
        <v>158</v>
      </c>
      <c r="N194" s="138" t="s">
        <v>225</v>
      </c>
      <c r="O194" s="138" t="s">
        <v>226</v>
      </c>
      <c r="P194" s="138">
        <v>802733371</v>
      </c>
    </row>
    <row r="195" spans="2:16" ht="27" customHeight="1" x14ac:dyDescent="0.15">
      <c r="B195" s="140" t="s">
        <v>159</v>
      </c>
      <c r="C195" s="140"/>
      <c r="D195" s="93">
        <v>20501340898</v>
      </c>
      <c r="E195" s="94">
        <f>E199-E198-E197-E196</f>
        <v>5783134671</v>
      </c>
      <c r="F195" s="94">
        <f>F199-F198-F197-F196</f>
        <v>1409668680</v>
      </c>
      <c r="G195" s="94">
        <f>+G199-G197-G196</f>
        <v>12507859885</v>
      </c>
      <c r="H195" s="94">
        <f>+P203</f>
        <v>800677662</v>
      </c>
      <c r="N195" s="138" t="s">
        <v>227</v>
      </c>
      <c r="O195" s="138" t="s">
        <v>226</v>
      </c>
      <c r="P195" s="138">
        <v>113276944</v>
      </c>
    </row>
    <row r="196" spans="2:16" ht="27" customHeight="1" x14ac:dyDescent="0.15">
      <c r="B196" s="140" t="s">
        <v>160</v>
      </c>
      <c r="C196" s="140"/>
      <c r="D196" s="95">
        <v>1770923246</v>
      </c>
      <c r="E196" s="96">
        <f>+F185</f>
        <v>180065573</v>
      </c>
      <c r="F196" s="97">
        <v>1123716320</v>
      </c>
      <c r="G196" s="94">
        <f>+D196-E196-F196-H196</f>
        <v>467141353</v>
      </c>
      <c r="H196" s="96"/>
      <c r="N196" s="138" t="s">
        <v>228</v>
      </c>
      <c r="O196" s="138" t="s">
        <v>229</v>
      </c>
      <c r="P196" s="138">
        <v>20800000</v>
      </c>
    </row>
    <row r="197" spans="2:16" ht="27" customHeight="1" x14ac:dyDescent="0.15">
      <c r="B197" s="140" t="s">
        <v>161</v>
      </c>
      <c r="C197" s="140"/>
      <c r="D197" s="96">
        <v>1633578958</v>
      </c>
      <c r="E197" s="96"/>
      <c r="F197" s="97"/>
      <c r="G197" s="128">
        <f>+D197-E197-F197-H197</f>
        <v>1633578958</v>
      </c>
      <c r="H197" s="96"/>
      <c r="N197" s="138" t="s">
        <v>230</v>
      </c>
      <c r="O197" s="138" t="s">
        <v>226</v>
      </c>
      <c r="P197" s="138">
        <v>275329843</v>
      </c>
    </row>
    <row r="198" spans="2:16" ht="27" customHeight="1" x14ac:dyDescent="0.15">
      <c r="B198" s="140" t="s">
        <v>127</v>
      </c>
      <c r="C198" s="140"/>
      <c r="D198" s="96"/>
      <c r="E198" s="96"/>
      <c r="F198" s="97"/>
      <c r="G198" s="96"/>
      <c r="H198" s="96"/>
      <c r="N198" s="138" t="s">
        <v>231</v>
      </c>
      <c r="O198" s="138" t="s">
        <v>229</v>
      </c>
      <c r="P198" s="138">
        <v>269566969</v>
      </c>
    </row>
    <row r="199" spans="2:16" ht="27" customHeight="1" x14ac:dyDescent="0.15">
      <c r="B199" s="140" t="s">
        <v>37</v>
      </c>
      <c r="C199" s="140"/>
      <c r="D199" s="95">
        <f>SUM(D195:D198)</f>
        <v>23905843102</v>
      </c>
      <c r="E199" s="96">
        <f>+F189</f>
        <v>5963200244</v>
      </c>
      <c r="F199" s="97">
        <v>2533385000</v>
      </c>
      <c r="G199" s="96">
        <f>+D199-E199-F199-H199</f>
        <v>14608580196</v>
      </c>
      <c r="H199" s="96">
        <f>SUM(H195:H198)</f>
        <v>800677662</v>
      </c>
      <c r="N199" s="138" t="s">
        <v>232</v>
      </c>
      <c r="O199" s="138" t="s">
        <v>226</v>
      </c>
      <c r="P199" s="138">
        <v>179660492</v>
      </c>
    </row>
    <row r="200" spans="2:16" ht="27" customHeight="1" x14ac:dyDescent="0.15">
      <c r="N200" s="138" t="s">
        <v>233</v>
      </c>
      <c r="O200" s="138" t="s">
        <v>229</v>
      </c>
      <c r="P200" s="138">
        <v>280358492</v>
      </c>
    </row>
    <row r="201" spans="2:16" ht="27" customHeight="1" x14ac:dyDescent="0.15">
      <c r="N201" s="138" t="s">
        <v>234</v>
      </c>
      <c r="O201" s="138" t="s">
        <v>226</v>
      </c>
      <c r="P201" s="138">
        <v>11490665</v>
      </c>
    </row>
    <row r="202" spans="2:16" ht="27" customHeight="1" x14ac:dyDescent="0.15">
      <c r="B202" s="1" t="s">
        <v>162</v>
      </c>
      <c r="C202" s="2"/>
      <c r="N202" s="138" t="s">
        <v>235</v>
      </c>
      <c r="O202" s="138" t="s">
        <v>229</v>
      </c>
      <c r="P202" s="138">
        <v>11088192</v>
      </c>
    </row>
    <row r="203" spans="2:16" s="98" customFormat="1" ht="27" customHeight="1" x14ac:dyDescent="0.15">
      <c r="B203" s="48" t="s">
        <v>163</v>
      </c>
      <c r="D203" s="12" t="s">
        <v>6</v>
      </c>
      <c r="F203" s="99"/>
      <c r="N203" s="138"/>
      <c r="O203" s="138"/>
      <c r="P203" s="138">
        <f>+P194+P195-P196+P197-P198+P199-P200+P201-P202</f>
        <v>800677662</v>
      </c>
    </row>
    <row r="204" spans="2:16" ht="27" customHeight="1" x14ac:dyDescent="0.15">
      <c r="B204" s="141" t="s">
        <v>64</v>
      </c>
      <c r="C204" s="141"/>
      <c r="D204" s="107" t="s">
        <v>125</v>
      </c>
    </row>
    <row r="205" spans="2:16" ht="27" customHeight="1" x14ac:dyDescent="0.15">
      <c r="B205" s="152" t="s">
        <v>164</v>
      </c>
      <c r="C205" s="152"/>
      <c r="D205" s="20">
        <v>430140647</v>
      </c>
    </row>
    <row r="206" spans="2:16" ht="27" customHeight="1" x14ac:dyDescent="0.15">
      <c r="B206" s="139" t="s">
        <v>28</v>
      </c>
      <c r="C206" s="139"/>
      <c r="D206" s="20">
        <f>SUM(D205:D205)</f>
        <v>430140647</v>
      </c>
    </row>
  </sheetData>
  <mergeCells count="167">
    <mergeCell ref="B50:C50"/>
    <mergeCell ref="B51:C51"/>
    <mergeCell ref="B52:C52"/>
    <mergeCell ref="B55:C55"/>
    <mergeCell ref="B56:C56"/>
    <mergeCell ref="B60:C60"/>
    <mergeCell ref="B80:C80"/>
    <mergeCell ref="B81:C81"/>
    <mergeCell ref="B82:C82"/>
    <mergeCell ref="B57:C57"/>
    <mergeCell ref="B58:C58"/>
    <mergeCell ref="B59:C5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61:C61"/>
    <mergeCell ref="B64:C64"/>
    <mergeCell ref="B65:C65"/>
    <mergeCell ref="B86:C86"/>
    <mergeCell ref="B87:C87"/>
    <mergeCell ref="B88:C88"/>
    <mergeCell ref="B89:C89"/>
    <mergeCell ref="B76:C76"/>
    <mergeCell ref="B79:C79"/>
    <mergeCell ref="B93:C93"/>
    <mergeCell ref="B83:C83"/>
    <mergeCell ref="B84:C84"/>
    <mergeCell ref="B85:C85"/>
    <mergeCell ref="B90:C90"/>
    <mergeCell ref="B91:C91"/>
    <mergeCell ref="B92:C92"/>
    <mergeCell ref="G110:H110"/>
    <mergeCell ref="H100:H101"/>
    <mergeCell ref="B103:C103"/>
    <mergeCell ref="B104:C104"/>
    <mergeCell ref="B107:C107"/>
    <mergeCell ref="G107:H107"/>
    <mergeCell ref="B108:C108"/>
    <mergeCell ref="G108:H108"/>
    <mergeCell ref="B97:C97"/>
    <mergeCell ref="B100:C101"/>
    <mergeCell ref="D100:E100"/>
    <mergeCell ref="F100:G100"/>
    <mergeCell ref="B102:C102"/>
    <mergeCell ref="B109:C109"/>
    <mergeCell ref="G109:H109"/>
    <mergeCell ref="B94:C94"/>
    <mergeCell ref="B95:C95"/>
    <mergeCell ref="G119:H119"/>
    <mergeCell ref="B120:C120"/>
    <mergeCell ref="G120:H120"/>
    <mergeCell ref="B121:C121"/>
    <mergeCell ref="G121:H121"/>
    <mergeCell ref="B118:C118"/>
    <mergeCell ref="G118:H118"/>
    <mergeCell ref="B119:C119"/>
    <mergeCell ref="B96:C96"/>
    <mergeCell ref="B110:C110"/>
    <mergeCell ref="G114:H114"/>
    <mergeCell ref="B116:C116"/>
    <mergeCell ref="G116:H116"/>
    <mergeCell ref="B117:C117"/>
    <mergeCell ref="G117:H117"/>
    <mergeCell ref="B111:C111"/>
    <mergeCell ref="G111:H111"/>
    <mergeCell ref="B112:C112"/>
    <mergeCell ref="G112:H112"/>
    <mergeCell ref="B113:C113"/>
    <mergeCell ref="G113:H113"/>
    <mergeCell ref="B114:C114"/>
    <mergeCell ref="B115:C115"/>
    <mergeCell ref="G115:H115"/>
    <mergeCell ref="J125:J126"/>
    <mergeCell ref="M125:M126"/>
    <mergeCell ref="B125:C126"/>
    <mergeCell ref="D125:D126"/>
    <mergeCell ref="F125:F126"/>
    <mergeCell ref="G125:G126"/>
    <mergeCell ref="H125:H126"/>
    <mergeCell ref="I125:I126"/>
    <mergeCell ref="B130:C130"/>
    <mergeCell ref="B129:C129"/>
    <mergeCell ref="B128:C128"/>
    <mergeCell ref="B127:C127"/>
    <mergeCell ref="B134:C134"/>
    <mergeCell ref="B135:C135"/>
    <mergeCell ref="B136:C136"/>
    <mergeCell ref="J170:K170"/>
    <mergeCell ref="D166:E166"/>
    <mergeCell ref="F166:G166"/>
    <mergeCell ref="H166:I166"/>
    <mergeCell ref="B163:C163"/>
    <mergeCell ref="D163:E163"/>
    <mergeCell ref="D169:E169"/>
    <mergeCell ref="F169:G169"/>
    <mergeCell ref="H169:I169"/>
    <mergeCell ref="D165:E165"/>
    <mergeCell ref="F165:G165"/>
    <mergeCell ref="H165:I165"/>
    <mergeCell ref="D167:E167"/>
    <mergeCell ref="F167:G167"/>
    <mergeCell ref="H167:I167"/>
    <mergeCell ref="B131:C131"/>
    <mergeCell ref="B132:C132"/>
    <mergeCell ref="J171:K171"/>
    <mergeCell ref="B169:C170"/>
    <mergeCell ref="D151:I151"/>
    <mergeCell ref="B152:C152"/>
    <mergeCell ref="D152:I152"/>
    <mergeCell ref="B155:C156"/>
    <mergeCell ref="D155:D156"/>
    <mergeCell ref="E155:E156"/>
    <mergeCell ref="F155:G155"/>
    <mergeCell ref="H155:H156"/>
    <mergeCell ref="F163:G163"/>
    <mergeCell ref="H163:I163"/>
    <mergeCell ref="B151:C151"/>
    <mergeCell ref="J163:K163"/>
    <mergeCell ref="B164:C168"/>
    <mergeCell ref="D164:E164"/>
    <mergeCell ref="F164:G164"/>
    <mergeCell ref="H164:I164"/>
    <mergeCell ref="D168:E168"/>
    <mergeCell ref="F168:G168"/>
    <mergeCell ref="J168:K168"/>
    <mergeCell ref="H170:I170"/>
    <mergeCell ref="B133:C133"/>
    <mergeCell ref="D170:E170"/>
    <mergeCell ref="F170:G170"/>
    <mergeCell ref="D181:E181"/>
    <mergeCell ref="D182:E182"/>
    <mergeCell ref="D183:D185"/>
    <mergeCell ref="D186:D188"/>
    <mergeCell ref="D175:E175"/>
    <mergeCell ref="D176:E176"/>
    <mergeCell ref="D177:E177"/>
    <mergeCell ref="D171:E171"/>
    <mergeCell ref="F171:G171"/>
    <mergeCell ref="B137:C137"/>
    <mergeCell ref="D193:D194"/>
    <mergeCell ref="E193:H193"/>
    <mergeCell ref="D178:E178"/>
    <mergeCell ref="D179:E179"/>
    <mergeCell ref="D180:E180"/>
    <mergeCell ref="B205:C205"/>
    <mergeCell ref="B138:C138"/>
    <mergeCell ref="B139:C139"/>
    <mergeCell ref="H168:I168"/>
    <mergeCell ref="H171:I171"/>
    <mergeCell ref="B206:C206"/>
    <mergeCell ref="B195:C195"/>
    <mergeCell ref="B196:C196"/>
    <mergeCell ref="B197:C197"/>
    <mergeCell ref="B198:C198"/>
    <mergeCell ref="B199:C199"/>
    <mergeCell ref="B204:C204"/>
    <mergeCell ref="B157:C157"/>
    <mergeCell ref="B158:C158"/>
    <mergeCell ref="B159:C159"/>
    <mergeCell ref="B193:C194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horizontalDpi="4294967293" r:id="rId1"/>
  <rowBreaks count="4" manualBreakCount="4">
    <brk id="62" max="12" man="1"/>
    <brk id="77" max="12" man="1"/>
    <brk id="122" max="12" man="1"/>
    <brk id="1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附属明細</vt:lpstr>
      <vt:lpstr>附属明細!Print_Area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yanog</cp:lastModifiedBy>
  <cp:lastPrinted>2021-05-17T23:24:27Z</cp:lastPrinted>
  <dcterms:created xsi:type="dcterms:W3CDTF">2018-03-17T08:06:34Z</dcterms:created>
  <dcterms:modified xsi:type="dcterms:W3CDTF">2021-05-17T23:24:51Z</dcterms:modified>
</cp:coreProperties>
</file>