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210DA43\share\05照会・通知・繰入金・高度処理・実態調査・財運・経営分析・交付税\07経営比較分析表\R06(R5決算)\ホームページ公開用\"/>
    </mc:Choice>
  </mc:AlternateContent>
  <workbookProtection workbookAlgorithmName="SHA-512" workbookHashValue="hyXinewZtu5XHD/dIhXs64XwNMsRuxGuedN8yQPw7/McbQEMKHM+t8xTmxp47rFbPCDsuuqJ06ibGvIazu1log==" workbookSaltValue="CmjS+WLUdepDaIXMYv/nbQ==" workbookSpinCount="100000" lockStructure="1"/>
  <bookViews>
    <workbookView xWindow="-105" yWindow="-105" windowWidth="23250" windowHeight="125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BB10" i="4"/>
  <c r="AT10" i="4"/>
  <c r="P10" i="4"/>
  <c r="AT8" i="4"/>
  <c r="W8" i="4"/>
  <c r="B6" i="4"/>
</calcChain>
</file>

<file path=xl/sharedStrings.xml><?xml version="1.0" encoding="utf-8"?>
<sst xmlns="http://schemas.openxmlformats.org/spreadsheetml/2006/main" count="237" uniqueCount="116">
  <si>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</si>
  <si>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</si>
  <si>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</si>
  <si>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</si>
  <si>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</si>
  <si>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</si>
  <si>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</si>
  <si>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</si>
  <si>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</si>
  <si>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</si>
  <si>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</si>
  <si>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</si>
  <si>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</si>
  <si>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</si>
  <si>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</si>
  <si>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</si>
  <si>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</si>
  <si>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</si>
  <si>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</si>
  <si>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</si>
  <si>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</si>
  <si>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</si>
  <si>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</si>
  <si>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</si>
  <si>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</si>
  <si>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</si>
  <si>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</si>
  <si>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</si>
  <si>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</si>
  <si>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</si>
  <si>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</si>
  <si>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</si>
  <si>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</si>
  <si>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</si>
  <si>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</si>
  <si>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</si>
  <si>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</si>
  <si>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</si>
  <si>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</si>
  <si>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</si>
  <si>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</si>
  <si>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</si>
  <si>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</si>
  <si>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</si>
  <si>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</si>
  <si>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</si>
  <si>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</si>
  <si>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</si>
  <si>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</si>
  <si>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</si>
  <si>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</si>
  <si>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</si>
  <si>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</si>
  <si>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</si>
  <si>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</si>
  <si>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</si>
  <si>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</si>
  <si>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</si>
  <si>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</si>
  <si>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</si>
  <si>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</si>
  <si>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</si>
  <si>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</si>
  <si>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</si>
  <si>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</si>
  <si>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</si>
  <si>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</si>
  <si>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</si>
  <si>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</si>
  <si>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</si>
  <si>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</si>
  <si>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</si>
  <si>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</si>
  <si>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</si>
  <si>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</si>
  <si>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</si>
  <si>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</si>
  <si>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</si>
  <si>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</si>
  <si>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</si>
  <si>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</si>
  <si>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</si>
  <si>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</si>
  <si>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</si>
  <si>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</si>
  <si>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</si>
  <si>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</si>
  <si>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</si>
  <si>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</si>
  <si>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</si>
  <si>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</si>
  <si>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</si>
  <si>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</si>
  <si>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</si>
  <si>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</si>
  <si>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</si>
  <si>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柏原市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</si>
  <si>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</si>
  <si>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</si>
  <si>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</si>
  <si>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</si>
  <si>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</si>
  <si>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</si>
  <si>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</si>
  <si>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</si>
  <si>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</si>
  <si>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</si>
  <si>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</si>
  <si>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</si>
  <si>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</si>
  <si>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</si>
  <si>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</si>
  <si>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</si>
  <si>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26年度の使用料改定により、平成27年度以降は経常利益を確保することができています。しかし、人口減少などにより、使用料収益の減少が続くことが予想され、また下水道施設の老朽化などに伴う費用も増加してくることから、今後、経営状況はより厳しいものになると考えられます。
　そのような状況を見据え、令和元年度には下水道施設の更新時期の最適化や費用の平準化を図ったストックマネジメント計画を策定しました。さらに、令和2年度には5年間の整備事業計画である公共下水道整備第8次五箇年計画や、中長期的な経営の基本計画である経営戦略を策定しています。
　これらの計画に基づき、今後も計画的かつ効率的に事業を推進し、健全な事業運営に取り組んでまいります。</t>
    <phoneticPr fontId="4"/>
  </si>
  <si>
    <r>
      <t>　①経常収支比率については、</t>
    </r>
    <r>
      <rPr>
        <sz val="11"/>
        <rFont val="ＭＳ ゴシック"/>
        <family val="3"/>
        <charset val="128"/>
      </rPr>
      <t>104.25％</t>
    </r>
    <r>
      <rPr>
        <sz val="11"/>
        <color theme="1"/>
        <rFont val="ＭＳ ゴシック"/>
        <family val="3"/>
        <charset val="128"/>
      </rPr>
      <t>と前年度に引き続き100％を上回り、経常利益を確保できています。しかし、本市は流域下水道の上流に位置する地理的な理由により、下水道整備への着手が後発となったことから、他団体と比べて企業債償還の進捗が遅れています。未償還企業債が比較的多く、毎年の企業債償還額が多いことから、③流動比率が類似団体と比べて低く、④企業債残高対事業規模比率についても減少傾向にあるものの、依然として類似団体よりも高い数値となっており、資金的に厳しい経営となっています。
　⑥汚水処理原価についても前述の通り未償還企業債が比較的多いことから支払利息が多く、類似団体と比べて高い金額となっており、</t>
    </r>
    <r>
      <rPr>
        <sz val="11"/>
        <rFont val="ＭＳ ゴシック"/>
        <family val="3"/>
        <charset val="128"/>
      </rPr>
      <t>⑤経費回収率についても、汚水処理費の増加により減少しています。</t>
    </r>
    <rPh sb="306" eb="308">
      <t>ケイヒ</t>
    </rPh>
    <rPh sb="308" eb="310">
      <t>カイシュウ</t>
    </rPh>
    <rPh sb="310" eb="311">
      <t>リツ</t>
    </rPh>
    <rPh sb="317" eb="319">
      <t>オスイ</t>
    </rPh>
    <rPh sb="319" eb="321">
      <t>ショリ</t>
    </rPh>
    <rPh sb="321" eb="322">
      <t>ヒ</t>
    </rPh>
    <rPh sb="323" eb="325">
      <t>ゾウカ</t>
    </rPh>
    <phoneticPr fontId="4"/>
  </si>
  <si>
    <r>
      <t>　①有形固定資産減価償却率については、管渠等の資産の償却により、毎年２ポイント程度増加しています。
　②管渠老朽化率については、法定耐用年数を経過した管渠が</t>
    </r>
    <r>
      <rPr>
        <sz val="11"/>
        <rFont val="ＭＳ ゴシック"/>
        <family val="3"/>
        <charset val="128"/>
      </rPr>
      <t>1.08％となりました</t>
    </r>
    <r>
      <rPr>
        <sz val="11"/>
        <color theme="1"/>
        <rFont val="ＭＳ ゴシック"/>
        <family val="3"/>
        <charset val="128"/>
      </rPr>
      <t>が、本市はまだ比較的新しい管渠が多いことから、定期的な点検・調査により計画的な更新に取り組んでいます。</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</si>
</sst>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0.01</c:v>
                </c:pt>
                <c:pt idx="3">
                  <c:v>0</c:v>
                </c:pt>
                <c:pt idx="4" formatCode="#,##0.00;&quot;△&quot;#,##0.00;&quot;-&quot;">
                  <c:v>0.12</c:v>
                </c:pt>
              </c:numCache>
            </c:numRef>
          </c:val>
          <c:extLst xmlns:c16r2="http://schemas.microsoft.com/office/drawing/2015/06/chart">
            <c:ext xmlns:c16="http://schemas.microsoft.com/office/drawing/2014/chart" uri="{C3380CC4-5D6E-409C-BE32-E72D297353CC}">
              <c16:uniqueId val="{00000000-599C-4B3E-B772-68B969745C1E}"/>
            </c:ext>
          </c:extLst>
        </c:ser>
        <c:dLbls>
          <c:showLegendKey val="0"/>
          <c:showVal val="0"/>
          <c:showCatName val="0"/>
          <c:showSerName val="0"/>
          <c:showPercent val="0"/>
          <c:showBubbleSize val="0"/>
        </c:dLbls>
        <c:gapWidth val="150"/>
        <c:axId val="149855280"/>
        <c:axId val="36020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0.12</c:v>
                </c:pt>
                <c:pt idx="2">
                  <c:v>0.35</c:v>
                </c:pt>
                <c:pt idx="3">
                  <c:v>0.1</c:v>
                </c:pt>
                <c:pt idx="4">
                  <c:v>1.51</c:v>
                </c:pt>
              </c:numCache>
            </c:numRef>
          </c:val>
          <c:smooth val="0"/>
          <c:extLst xmlns:c16r2="http://schemas.microsoft.com/office/drawing/2015/06/chart">
            <c:ext xmlns:c16="http://schemas.microsoft.com/office/drawing/2014/chart" uri="{C3380CC4-5D6E-409C-BE32-E72D297353CC}">
              <c16:uniqueId val="{00000001-599C-4B3E-B772-68B969745C1E}"/>
            </c:ext>
          </c:extLst>
        </c:ser>
        <c:dLbls>
          <c:showLegendKey val="0"/>
          <c:showVal val="0"/>
          <c:showCatName val="0"/>
          <c:showSerName val="0"/>
          <c:showPercent val="0"/>
          <c:showBubbleSize val="0"/>
        </c:dLbls>
        <c:marker val="1"/>
        <c:smooth val="0"/>
        <c:axId val="149855280"/>
        <c:axId val="360201936"/>
      </c:lineChart>
      <c:dateAx>
        <c:axId val="149855280"/>
        <c:scaling>
          <c:orientation val="minMax"/>
        </c:scaling>
        <c:delete val="1"/>
        <c:axPos val="b"/>
        <c:numFmt formatCode="&quot;R&quot;yy" sourceLinked="1"/>
        <c:majorTickMark val="none"/>
        <c:minorTickMark val="none"/>
        <c:tickLblPos val="none"/>
        <c:crossAx val="360201936"/>
        <c:crosses val="autoZero"/>
        <c:auto val="1"/>
        <c:lblOffset val="100"/>
        <c:baseTimeUnit val="years"/>
      </c:dateAx>
      <c:valAx>
        <c:axId val="36020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5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863-48B9-9319-8A8698F991CC}"/>
            </c:ext>
          </c:extLst>
        </c:ser>
        <c:dLbls>
          <c:showLegendKey val="0"/>
          <c:showVal val="0"/>
          <c:showCatName val="0"/>
          <c:showSerName val="0"/>
          <c:showPercent val="0"/>
          <c:showBubbleSize val="0"/>
        </c:dLbls>
        <c:gapWidth val="150"/>
        <c:axId val="360406104"/>
        <c:axId val="36019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80.11</c:v>
                </c:pt>
                <c:pt idx="2">
                  <c:v>82.83</c:v>
                </c:pt>
                <c:pt idx="3">
                  <c:v>69.38</c:v>
                </c:pt>
                <c:pt idx="4">
                  <c:v>70.39</c:v>
                </c:pt>
              </c:numCache>
            </c:numRef>
          </c:val>
          <c:smooth val="0"/>
          <c:extLst xmlns:c16r2="http://schemas.microsoft.com/office/drawing/2015/06/chart">
            <c:ext xmlns:c16="http://schemas.microsoft.com/office/drawing/2014/chart" uri="{C3380CC4-5D6E-409C-BE32-E72D297353CC}">
              <c16:uniqueId val="{00000001-0863-48B9-9319-8A8698F991CC}"/>
            </c:ext>
          </c:extLst>
        </c:ser>
        <c:dLbls>
          <c:showLegendKey val="0"/>
          <c:showVal val="0"/>
          <c:showCatName val="0"/>
          <c:showSerName val="0"/>
          <c:showPercent val="0"/>
          <c:showBubbleSize val="0"/>
        </c:dLbls>
        <c:marker val="1"/>
        <c:smooth val="0"/>
        <c:axId val="360406104"/>
        <c:axId val="360198408"/>
      </c:lineChart>
      <c:dateAx>
        <c:axId val="360406104"/>
        <c:scaling>
          <c:orientation val="minMax"/>
        </c:scaling>
        <c:delete val="1"/>
        <c:axPos val="b"/>
        <c:numFmt formatCode="&quot;R&quot;yy" sourceLinked="1"/>
        <c:majorTickMark val="none"/>
        <c:minorTickMark val="none"/>
        <c:tickLblPos val="none"/>
        <c:crossAx val="360198408"/>
        <c:crosses val="autoZero"/>
        <c:auto val="1"/>
        <c:lblOffset val="100"/>
        <c:baseTimeUnit val="years"/>
      </c:dateAx>
      <c:valAx>
        <c:axId val="36019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0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91.84</c:v>
                </c:pt>
                <c:pt idx="1">
                  <c:v>92.04</c:v>
                </c:pt>
                <c:pt idx="2">
                  <c:v>92.31</c:v>
                </c:pt>
                <c:pt idx="3">
                  <c:v>92.43</c:v>
                </c:pt>
                <c:pt idx="4">
                  <c:v>92.65</c:v>
                </c:pt>
              </c:numCache>
            </c:numRef>
          </c:val>
          <c:extLst xmlns:c16r2="http://schemas.microsoft.com/office/drawing/2015/06/chart">
            <c:ext xmlns:c16="http://schemas.microsoft.com/office/drawing/2014/chart" uri="{C3380CC4-5D6E-409C-BE32-E72D297353CC}">
              <c16:uniqueId val="{00000000-43C7-4233-AB3B-7C0754EB8AF5}"/>
            </c:ext>
          </c:extLst>
        </c:ser>
        <c:dLbls>
          <c:showLegendKey val="0"/>
          <c:showVal val="0"/>
          <c:showCatName val="0"/>
          <c:showSerName val="0"/>
          <c:showPercent val="0"/>
          <c:showBubbleSize val="0"/>
        </c:dLbls>
        <c:gapWidth val="150"/>
        <c:axId val="360198800"/>
        <c:axId val="36082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c:v>
                </c:pt>
                <c:pt idx="1">
                  <c:v>95.96</c:v>
                </c:pt>
                <c:pt idx="2">
                  <c:v>95.73</c:v>
                </c:pt>
                <c:pt idx="3">
                  <c:v>96.1</c:v>
                </c:pt>
                <c:pt idx="4">
                  <c:v>96.61</c:v>
                </c:pt>
              </c:numCache>
            </c:numRef>
          </c:val>
          <c:smooth val="0"/>
          <c:extLst xmlns:c16r2="http://schemas.microsoft.com/office/drawing/2015/06/chart">
            <c:ext xmlns:c16="http://schemas.microsoft.com/office/drawing/2014/chart" uri="{C3380CC4-5D6E-409C-BE32-E72D297353CC}">
              <c16:uniqueId val="{00000001-43C7-4233-AB3B-7C0754EB8AF5}"/>
            </c:ext>
          </c:extLst>
        </c:ser>
        <c:dLbls>
          <c:showLegendKey val="0"/>
          <c:showVal val="0"/>
          <c:showCatName val="0"/>
          <c:showSerName val="0"/>
          <c:showPercent val="0"/>
          <c:showBubbleSize val="0"/>
        </c:dLbls>
        <c:marker val="1"/>
        <c:smooth val="0"/>
        <c:axId val="360198800"/>
        <c:axId val="360821040"/>
      </c:lineChart>
      <c:dateAx>
        <c:axId val="360198800"/>
        <c:scaling>
          <c:orientation val="minMax"/>
        </c:scaling>
        <c:delete val="1"/>
        <c:axPos val="b"/>
        <c:numFmt formatCode="&quot;R&quot;yy" sourceLinked="1"/>
        <c:majorTickMark val="none"/>
        <c:minorTickMark val="none"/>
        <c:tickLblPos val="none"/>
        <c:crossAx val="360821040"/>
        <c:crosses val="autoZero"/>
        <c:auto val="1"/>
        <c:lblOffset val="100"/>
        <c:baseTimeUnit val="years"/>
      </c:dateAx>
      <c:valAx>
        <c:axId val="36082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9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103.75</c:v>
                </c:pt>
                <c:pt idx="1">
                  <c:v>104.99</c:v>
                </c:pt>
                <c:pt idx="2">
                  <c:v>105.86</c:v>
                </c:pt>
                <c:pt idx="3">
                  <c:v>104.44</c:v>
                </c:pt>
                <c:pt idx="4">
                  <c:v>104.25</c:v>
                </c:pt>
              </c:numCache>
            </c:numRef>
          </c:val>
          <c:extLst xmlns:c16r2="http://schemas.microsoft.com/office/drawing/2015/06/chart">
            <c:ext xmlns:c16="http://schemas.microsoft.com/office/drawing/2014/chart" uri="{C3380CC4-5D6E-409C-BE32-E72D297353CC}">
              <c16:uniqueId val="{00000000-8BFC-422A-8BE5-B3286F3E45AE}"/>
            </c:ext>
          </c:extLst>
        </c:ser>
        <c:dLbls>
          <c:showLegendKey val="0"/>
          <c:showVal val="0"/>
          <c:showCatName val="0"/>
          <c:showSerName val="0"/>
          <c:showPercent val="0"/>
          <c:showBubbleSize val="0"/>
        </c:dLbls>
        <c:gapWidth val="150"/>
        <c:axId val="360199584"/>
        <c:axId val="36019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104.85</c:v>
                </c:pt>
                <c:pt idx="1">
                  <c:v>107.87</c:v>
                </c:pt>
                <c:pt idx="2">
                  <c:v>109.78</c:v>
                </c:pt>
                <c:pt idx="3">
                  <c:v>109.96</c:v>
                </c:pt>
                <c:pt idx="4">
                  <c:v>109.44</c:v>
                </c:pt>
              </c:numCache>
            </c:numRef>
          </c:val>
          <c:smooth val="0"/>
          <c:extLst xmlns:c16r2="http://schemas.microsoft.com/office/drawing/2015/06/chart">
            <c:ext xmlns:c16="http://schemas.microsoft.com/office/drawing/2014/chart" uri="{C3380CC4-5D6E-409C-BE32-E72D297353CC}">
              <c16:uniqueId val="{00000001-8BFC-422A-8BE5-B3286F3E45AE}"/>
            </c:ext>
          </c:extLst>
        </c:ser>
        <c:dLbls>
          <c:showLegendKey val="0"/>
          <c:showVal val="0"/>
          <c:showCatName val="0"/>
          <c:showSerName val="0"/>
          <c:showPercent val="0"/>
          <c:showBubbleSize val="0"/>
        </c:dLbls>
        <c:marker val="1"/>
        <c:smooth val="0"/>
        <c:axId val="360199584"/>
        <c:axId val="360199192"/>
      </c:lineChart>
      <c:dateAx>
        <c:axId val="360199584"/>
        <c:scaling>
          <c:orientation val="minMax"/>
        </c:scaling>
        <c:delete val="1"/>
        <c:axPos val="b"/>
        <c:numFmt formatCode="&quot;R&quot;yy" sourceLinked="1"/>
        <c:majorTickMark val="none"/>
        <c:minorTickMark val="none"/>
        <c:tickLblPos val="none"/>
        <c:crossAx val="360199192"/>
        <c:crosses val="autoZero"/>
        <c:auto val="1"/>
        <c:lblOffset val="100"/>
        <c:baseTimeUnit val="years"/>
      </c:dateAx>
      <c:valAx>
        <c:axId val="36019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9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16.97</c:v>
                </c:pt>
                <c:pt idx="1">
                  <c:v>19.63</c:v>
                </c:pt>
                <c:pt idx="2">
                  <c:v>22.19</c:v>
                </c:pt>
                <c:pt idx="3">
                  <c:v>24.65</c:v>
                </c:pt>
                <c:pt idx="4">
                  <c:v>26.81</c:v>
                </c:pt>
              </c:numCache>
            </c:numRef>
          </c:val>
          <c:extLst xmlns:c16r2="http://schemas.microsoft.com/office/drawing/2015/06/chart">
            <c:ext xmlns:c16="http://schemas.microsoft.com/office/drawing/2014/chart" uri="{C3380CC4-5D6E-409C-BE32-E72D297353CC}">
              <c16:uniqueId val="{00000000-EAC5-4141-8DDA-8C328E756A24}"/>
            </c:ext>
          </c:extLst>
        </c:ser>
        <c:dLbls>
          <c:showLegendKey val="0"/>
          <c:showVal val="0"/>
          <c:showCatName val="0"/>
          <c:showSerName val="0"/>
          <c:showPercent val="0"/>
          <c:showBubbleSize val="0"/>
        </c:dLbls>
        <c:gapWidth val="150"/>
        <c:axId val="360196448"/>
        <c:axId val="36019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14.72</c:v>
                </c:pt>
                <c:pt idx="1">
                  <c:v>20.23</c:v>
                </c:pt>
                <c:pt idx="2">
                  <c:v>22.34</c:v>
                </c:pt>
                <c:pt idx="3">
                  <c:v>24.65</c:v>
                </c:pt>
                <c:pt idx="4">
                  <c:v>24.87</c:v>
                </c:pt>
              </c:numCache>
            </c:numRef>
          </c:val>
          <c:smooth val="0"/>
          <c:extLst xmlns:c16r2="http://schemas.microsoft.com/office/drawing/2015/06/chart">
            <c:ext xmlns:c16="http://schemas.microsoft.com/office/drawing/2014/chart" uri="{C3380CC4-5D6E-409C-BE32-E72D297353CC}">
              <c16:uniqueId val="{00000001-EAC5-4141-8DDA-8C328E756A24}"/>
            </c:ext>
          </c:extLst>
        </c:ser>
        <c:dLbls>
          <c:showLegendKey val="0"/>
          <c:showVal val="0"/>
          <c:showCatName val="0"/>
          <c:showSerName val="0"/>
          <c:showPercent val="0"/>
          <c:showBubbleSize val="0"/>
        </c:dLbls>
        <c:marker val="1"/>
        <c:smooth val="0"/>
        <c:axId val="360196448"/>
        <c:axId val="360195664"/>
      </c:lineChart>
      <c:dateAx>
        <c:axId val="360196448"/>
        <c:scaling>
          <c:orientation val="minMax"/>
        </c:scaling>
        <c:delete val="1"/>
        <c:axPos val="b"/>
        <c:numFmt formatCode="&quot;R&quot;yy" sourceLinked="1"/>
        <c:majorTickMark val="none"/>
        <c:minorTickMark val="none"/>
        <c:tickLblPos val="none"/>
        <c:crossAx val="360195664"/>
        <c:crosses val="autoZero"/>
        <c:auto val="1"/>
        <c:lblOffset val="100"/>
        <c:baseTimeUnit val="years"/>
      </c:dateAx>
      <c:valAx>
        <c:axId val="36019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quot;-&quot;">
                  <c:v>0.21</c:v>
                </c:pt>
                <c:pt idx="4" formatCode="#,##0.00;&quot;△&quot;#,##0.00;&quot;-&quot;">
                  <c:v>1.08</c:v>
                </c:pt>
              </c:numCache>
            </c:numRef>
          </c:val>
          <c:extLst xmlns:c16r2="http://schemas.microsoft.com/office/drawing/2015/06/chart">
            <c:ext xmlns:c16="http://schemas.microsoft.com/office/drawing/2014/chart" uri="{C3380CC4-5D6E-409C-BE32-E72D297353CC}">
              <c16:uniqueId val="{00000000-0079-4892-905A-60172656AA44}"/>
            </c:ext>
          </c:extLst>
        </c:ser>
        <c:dLbls>
          <c:showLegendKey val="0"/>
          <c:showVal val="0"/>
          <c:showCatName val="0"/>
          <c:showSerName val="0"/>
          <c:showPercent val="0"/>
          <c:showBubbleSize val="0"/>
        </c:dLbls>
        <c:gapWidth val="150"/>
        <c:axId val="360196056"/>
        <c:axId val="36019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1.01</c:v>
                </c:pt>
                <c:pt idx="1">
                  <c:v>1.63</c:v>
                </c:pt>
                <c:pt idx="2">
                  <c:v>1.94</c:v>
                </c:pt>
                <c:pt idx="3">
                  <c:v>2.42</c:v>
                </c:pt>
                <c:pt idx="4">
                  <c:v>3</c:v>
                </c:pt>
              </c:numCache>
            </c:numRef>
          </c:val>
          <c:smooth val="0"/>
          <c:extLst xmlns:c16r2="http://schemas.microsoft.com/office/drawing/2015/06/chart">
            <c:ext xmlns:c16="http://schemas.microsoft.com/office/drawing/2014/chart" uri="{C3380CC4-5D6E-409C-BE32-E72D297353CC}">
              <c16:uniqueId val="{00000001-0079-4892-905A-60172656AA44}"/>
            </c:ext>
          </c:extLst>
        </c:ser>
        <c:dLbls>
          <c:showLegendKey val="0"/>
          <c:showVal val="0"/>
          <c:showCatName val="0"/>
          <c:showSerName val="0"/>
          <c:showPercent val="0"/>
          <c:showBubbleSize val="0"/>
        </c:dLbls>
        <c:marker val="1"/>
        <c:smooth val="0"/>
        <c:axId val="360196056"/>
        <c:axId val="360197232"/>
      </c:lineChart>
      <c:dateAx>
        <c:axId val="360196056"/>
        <c:scaling>
          <c:orientation val="minMax"/>
        </c:scaling>
        <c:delete val="1"/>
        <c:axPos val="b"/>
        <c:numFmt formatCode="&quot;R&quot;yy" sourceLinked="1"/>
        <c:majorTickMark val="none"/>
        <c:minorTickMark val="none"/>
        <c:tickLblPos val="none"/>
        <c:crossAx val="360197232"/>
        <c:crosses val="autoZero"/>
        <c:auto val="1"/>
        <c:lblOffset val="100"/>
        <c:baseTimeUnit val="years"/>
      </c:dateAx>
      <c:valAx>
        <c:axId val="36019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9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31-482D-B3BB-144848B6FD31}"/>
            </c:ext>
          </c:extLst>
        </c:ser>
        <c:dLbls>
          <c:showLegendKey val="0"/>
          <c:showVal val="0"/>
          <c:showCatName val="0"/>
          <c:showSerName val="0"/>
          <c:showPercent val="0"/>
          <c:showBubbleSize val="0"/>
        </c:dLbls>
        <c:gapWidth val="150"/>
        <c:axId val="360199976"/>
        <c:axId val="36040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11.59</c:v>
                </c:pt>
                <c:pt idx="2">
                  <c:v>9.36</c:v>
                </c:pt>
                <c:pt idx="3">
                  <c:v>7.56</c:v>
                </c:pt>
                <c:pt idx="4">
                  <c:v>5.84</c:v>
                </c:pt>
              </c:numCache>
            </c:numRef>
          </c:val>
          <c:smooth val="0"/>
          <c:extLst xmlns:c16r2="http://schemas.microsoft.com/office/drawing/2015/06/chart">
            <c:ext xmlns:c16="http://schemas.microsoft.com/office/drawing/2014/chart" uri="{C3380CC4-5D6E-409C-BE32-E72D297353CC}">
              <c16:uniqueId val="{00000001-6D31-482D-B3BB-144848B6FD31}"/>
            </c:ext>
          </c:extLst>
        </c:ser>
        <c:dLbls>
          <c:showLegendKey val="0"/>
          <c:showVal val="0"/>
          <c:showCatName val="0"/>
          <c:showSerName val="0"/>
          <c:showPercent val="0"/>
          <c:showBubbleSize val="0"/>
        </c:dLbls>
        <c:marker val="1"/>
        <c:smooth val="0"/>
        <c:axId val="360199976"/>
        <c:axId val="360403360"/>
      </c:lineChart>
      <c:dateAx>
        <c:axId val="360199976"/>
        <c:scaling>
          <c:orientation val="minMax"/>
        </c:scaling>
        <c:delete val="1"/>
        <c:axPos val="b"/>
        <c:numFmt formatCode="&quot;R&quot;yy" sourceLinked="1"/>
        <c:majorTickMark val="none"/>
        <c:minorTickMark val="none"/>
        <c:tickLblPos val="none"/>
        <c:crossAx val="360403360"/>
        <c:crosses val="autoZero"/>
        <c:auto val="1"/>
        <c:lblOffset val="100"/>
        <c:baseTimeUnit val="years"/>
      </c:dateAx>
      <c:valAx>
        <c:axId val="3604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9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18.059999999999999</c:v>
                </c:pt>
                <c:pt idx="1">
                  <c:v>24.95</c:v>
                </c:pt>
                <c:pt idx="2">
                  <c:v>27.92</c:v>
                </c:pt>
                <c:pt idx="3">
                  <c:v>33.08</c:v>
                </c:pt>
                <c:pt idx="4">
                  <c:v>42.46</c:v>
                </c:pt>
              </c:numCache>
            </c:numRef>
          </c:val>
          <c:extLst xmlns:c16r2="http://schemas.microsoft.com/office/drawing/2015/06/chart">
            <c:ext xmlns:c16="http://schemas.microsoft.com/office/drawing/2014/chart" uri="{C3380CC4-5D6E-409C-BE32-E72D297353CC}">
              <c16:uniqueId val="{00000000-FE50-482A-8112-99E0D8AE9B17}"/>
            </c:ext>
          </c:extLst>
        </c:ser>
        <c:dLbls>
          <c:showLegendKey val="0"/>
          <c:showVal val="0"/>
          <c:showCatName val="0"/>
          <c:showSerName val="0"/>
          <c:showPercent val="0"/>
          <c:showBubbleSize val="0"/>
        </c:dLbls>
        <c:gapWidth val="150"/>
        <c:axId val="360409240"/>
        <c:axId val="36040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53.32</c:v>
                </c:pt>
                <c:pt idx="1">
                  <c:v>37.200000000000003</c:v>
                </c:pt>
                <c:pt idx="2">
                  <c:v>47.13</c:v>
                </c:pt>
                <c:pt idx="3">
                  <c:v>50.85</c:v>
                </c:pt>
                <c:pt idx="4">
                  <c:v>63.13</c:v>
                </c:pt>
              </c:numCache>
            </c:numRef>
          </c:val>
          <c:smooth val="0"/>
          <c:extLst xmlns:c16r2="http://schemas.microsoft.com/office/drawing/2015/06/chart">
            <c:ext xmlns:c16="http://schemas.microsoft.com/office/drawing/2014/chart" uri="{C3380CC4-5D6E-409C-BE32-E72D297353CC}">
              <c16:uniqueId val="{00000001-FE50-482A-8112-99E0D8AE9B17}"/>
            </c:ext>
          </c:extLst>
        </c:ser>
        <c:dLbls>
          <c:showLegendKey val="0"/>
          <c:showVal val="0"/>
          <c:showCatName val="0"/>
          <c:showSerName val="0"/>
          <c:showPercent val="0"/>
          <c:showBubbleSize val="0"/>
        </c:dLbls>
        <c:marker val="1"/>
        <c:smooth val="0"/>
        <c:axId val="360409240"/>
        <c:axId val="360407672"/>
      </c:lineChart>
      <c:dateAx>
        <c:axId val="360409240"/>
        <c:scaling>
          <c:orientation val="minMax"/>
        </c:scaling>
        <c:delete val="1"/>
        <c:axPos val="b"/>
        <c:numFmt formatCode="&quot;R&quot;yy" sourceLinked="1"/>
        <c:majorTickMark val="none"/>
        <c:minorTickMark val="none"/>
        <c:tickLblPos val="none"/>
        <c:crossAx val="360407672"/>
        <c:crosses val="autoZero"/>
        <c:auto val="1"/>
        <c:lblOffset val="100"/>
        <c:baseTimeUnit val="years"/>
      </c:dateAx>
      <c:valAx>
        <c:axId val="36040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0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1472.87</c:v>
                </c:pt>
                <c:pt idx="1">
                  <c:v>1426.09</c:v>
                </c:pt>
                <c:pt idx="2">
                  <c:v>1384.85</c:v>
                </c:pt>
                <c:pt idx="3">
                  <c:v>1358.76</c:v>
                </c:pt>
                <c:pt idx="4">
                  <c:v>1304.6300000000001</c:v>
                </c:pt>
              </c:numCache>
            </c:numRef>
          </c:val>
          <c:extLst xmlns:c16r2="http://schemas.microsoft.com/office/drawing/2015/06/chart">
            <c:ext xmlns:c16="http://schemas.microsoft.com/office/drawing/2014/chart" uri="{C3380CC4-5D6E-409C-BE32-E72D297353CC}">
              <c16:uniqueId val="{00000000-1028-462A-A9F5-2613820430F9}"/>
            </c:ext>
          </c:extLst>
        </c:ser>
        <c:dLbls>
          <c:showLegendKey val="0"/>
          <c:showVal val="0"/>
          <c:showCatName val="0"/>
          <c:showSerName val="0"/>
          <c:showPercent val="0"/>
          <c:showBubbleSize val="0"/>
        </c:dLbls>
        <c:gapWidth val="150"/>
        <c:axId val="360408456"/>
        <c:axId val="360406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719.63</c:v>
                </c:pt>
                <c:pt idx="1">
                  <c:v>843.72</c:v>
                </c:pt>
                <c:pt idx="2">
                  <c:v>788.62</c:v>
                </c:pt>
                <c:pt idx="3">
                  <c:v>772.15</c:v>
                </c:pt>
                <c:pt idx="4">
                  <c:v>717.6</c:v>
                </c:pt>
              </c:numCache>
            </c:numRef>
          </c:val>
          <c:smooth val="0"/>
          <c:extLst xmlns:c16r2="http://schemas.microsoft.com/office/drawing/2015/06/chart">
            <c:ext xmlns:c16="http://schemas.microsoft.com/office/drawing/2014/chart" uri="{C3380CC4-5D6E-409C-BE32-E72D297353CC}">
              <c16:uniqueId val="{00000001-1028-462A-A9F5-2613820430F9}"/>
            </c:ext>
          </c:extLst>
        </c:ser>
        <c:dLbls>
          <c:showLegendKey val="0"/>
          <c:showVal val="0"/>
          <c:showCatName val="0"/>
          <c:showSerName val="0"/>
          <c:showPercent val="0"/>
          <c:showBubbleSize val="0"/>
        </c:dLbls>
        <c:marker val="1"/>
        <c:smooth val="0"/>
        <c:axId val="360408456"/>
        <c:axId val="360406888"/>
      </c:lineChart>
      <c:dateAx>
        <c:axId val="360408456"/>
        <c:scaling>
          <c:orientation val="minMax"/>
        </c:scaling>
        <c:delete val="1"/>
        <c:axPos val="b"/>
        <c:numFmt formatCode="&quot;R&quot;yy" sourceLinked="1"/>
        <c:majorTickMark val="none"/>
        <c:minorTickMark val="none"/>
        <c:tickLblPos val="none"/>
        <c:crossAx val="360406888"/>
        <c:crosses val="autoZero"/>
        <c:auto val="1"/>
        <c:lblOffset val="100"/>
        <c:baseTimeUnit val="years"/>
      </c:dateAx>
      <c:valAx>
        <c:axId val="36040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0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99.73</c:v>
                </c:pt>
                <c:pt idx="1">
                  <c:v>101.44</c:v>
                </c:pt>
                <c:pt idx="2">
                  <c:v>102.29</c:v>
                </c:pt>
                <c:pt idx="3">
                  <c:v>99.95</c:v>
                </c:pt>
                <c:pt idx="4">
                  <c:v>99.48</c:v>
                </c:pt>
              </c:numCache>
            </c:numRef>
          </c:val>
          <c:extLst xmlns:c16r2="http://schemas.microsoft.com/office/drawing/2015/06/chart">
            <c:ext xmlns:c16="http://schemas.microsoft.com/office/drawing/2014/chart" uri="{C3380CC4-5D6E-409C-BE32-E72D297353CC}">
              <c16:uniqueId val="{00000000-4B1D-4437-879B-B8BF237EFA30}"/>
            </c:ext>
          </c:extLst>
        </c:ser>
        <c:dLbls>
          <c:showLegendKey val="0"/>
          <c:showVal val="0"/>
          <c:showCatName val="0"/>
          <c:showSerName val="0"/>
          <c:showPercent val="0"/>
          <c:showBubbleSize val="0"/>
        </c:dLbls>
        <c:gapWidth val="150"/>
        <c:axId val="360403752"/>
        <c:axId val="360410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c:v>
                </c:pt>
                <c:pt idx="1">
                  <c:v>94.81</c:v>
                </c:pt>
                <c:pt idx="2">
                  <c:v>99.88</c:v>
                </c:pt>
                <c:pt idx="3">
                  <c:v>98.82</c:v>
                </c:pt>
                <c:pt idx="4">
                  <c:v>97.58</c:v>
                </c:pt>
              </c:numCache>
            </c:numRef>
          </c:val>
          <c:smooth val="0"/>
          <c:extLst xmlns:c16r2="http://schemas.microsoft.com/office/drawing/2015/06/chart">
            <c:ext xmlns:c16="http://schemas.microsoft.com/office/drawing/2014/chart" uri="{C3380CC4-5D6E-409C-BE32-E72D297353CC}">
              <c16:uniqueId val="{00000001-4B1D-4437-879B-B8BF237EFA30}"/>
            </c:ext>
          </c:extLst>
        </c:ser>
        <c:dLbls>
          <c:showLegendKey val="0"/>
          <c:showVal val="0"/>
          <c:showCatName val="0"/>
          <c:showSerName val="0"/>
          <c:showPercent val="0"/>
          <c:showBubbleSize val="0"/>
        </c:dLbls>
        <c:marker val="1"/>
        <c:smooth val="0"/>
        <c:axId val="360403752"/>
        <c:axId val="360410024"/>
      </c:lineChart>
      <c:dateAx>
        <c:axId val="360403752"/>
        <c:scaling>
          <c:orientation val="minMax"/>
        </c:scaling>
        <c:delete val="1"/>
        <c:axPos val="b"/>
        <c:numFmt formatCode="&quot;R&quot;yy" sourceLinked="1"/>
        <c:majorTickMark val="none"/>
        <c:minorTickMark val="none"/>
        <c:tickLblPos val="none"/>
        <c:crossAx val="360410024"/>
        <c:crosses val="autoZero"/>
        <c:auto val="1"/>
        <c:lblOffset val="100"/>
        <c:baseTimeUnit val="years"/>
      </c:dateAx>
      <c:valAx>
        <c:axId val="36041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0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169.9</c:v>
                </c:pt>
                <c:pt idx="1">
                  <c:v>164.55</c:v>
                </c:pt>
                <c:pt idx="2">
                  <c:v>162.91</c:v>
                </c:pt>
                <c:pt idx="3">
                  <c:v>166.37</c:v>
                </c:pt>
                <c:pt idx="4">
                  <c:v>167.51</c:v>
                </c:pt>
              </c:numCache>
            </c:numRef>
          </c:val>
          <c:extLst xmlns:c16r2="http://schemas.microsoft.com/office/drawing/2015/06/chart">
            <c:ext xmlns:c16="http://schemas.microsoft.com/office/drawing/2014/chart" uri="{C3380CC4-5D6E-409C-BE32-E72D297353CC}">
              <c16:uniqueId val="{00000000-72D5-4191-BA40-2F92EFCD65A5}"/>
            </c:ext>
          </c:extLst>
        </c:ser>
        <c:dLbls>
          <c:showLegendKey val="0"/>
          <c:showVal val="0"/>
          <c:showCatName val="0"/>
          <c:showSerName val="0"/>
          <c:showPercent val="0"/>
          <c:showBubbleSize val="0"/>
        </c:dLbls>
        <c:gapWidth val="150"/>
        <c:axId val="360410416"/>
        <c:axId val="36040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112.77</c:v>
                </c:pt>
                <c:pt idx="1">
                  <c:v>129.9</c:v>
                </c:pt>
                <c:pt idx="2">
                  <c:v>126.94</c:v>
                </c:pt>
                <c:pt idx="3">
                  <c:v>128.38999999999999</c:v>
                </c:pt>
                <c:pt idx="4">
                  <c:v>129.85</c:v>
                </c:pt>
              </c:numCache>
            </c:numRef>
          </c:val>
          <c:smooth val="0"/>
          <c:extLst xmlns:c16r2="http://schemas.microsoft.com/office/drawing/2015/06/chart">
            <c:ext xmlns:c16="http://schemas.microsoft.com/office/drawing/2014/chart" uri="{C3380CC4-5D6E-409C-BE32-E72D297353CC}">
              <c16:uniqueId val="{00000001-72D5-4191-BA40-2F92EFCD65A5}"/>
            </c:ext>
          </c:extLst>
        </c:ser>
        <c:dLbls>
          <c:showLegendKey val="0"/>
          <c:showVal val="0"/>
          <c:showCatName val="0"/>
          <c:showSerName val="0"/>
          <c:showPercent val="0"/>
          <c:showBubbleSize val="0"/>
        </c:dLbls>
        <c:marker val="1"/>
        <c:smooth val="0"/>
        <c:axId val="360410416"/>
        <c:axId val="360405712"/>
      </c:lineChart>
      <c:dateAx>
        <c:axId val="360410416"/>
        <c:scaling>
          <c:orientation val="minMax"/>
        </c:scaling>
        <c:delete val="1"/>
        <c:axPos val="b"/>
        <c:numFmt formatCode="&quot;R&quot;yy" sourceLinked="1"/>
        <c:majorTickMark val="none"/>
        <c:minorTickMark val="none"/>
        <c:tickLblPos val="none"/>
        <c:crossAx val="360405712"/>
        <c:crosses val="autoZero"/>
        <c:auto val="1"/>
        <c:lblOffset val="100"/>
        <c:baseTimeUnit val="years"/>
      </c:dateAx>
      <c:valAx>
        <c:axId val="36040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1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柏原市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66952</v>
      </c>
      <c r="AM8" s="41"/>
      <c r="AN8" s="41"/>
      <c r="AO8" s="41"/>
      <c r="AP8" s="41"/>
      <c r="AQ8" s="41"/>
      <c r="AR8" s="41"/>
      <c r="AS8" s="41"/>
      <c r="AT8" s="34">
        <f>データ!T6</f>
        <v>25.33</v>
      </c>
      <c r="AU8" s="34"/>
      <c r="AV8" s="34"/>
      <c r="AW8" s="34"/>
      <c r="AX8" s="34"/>
      <c r="AY8" s="34"/>
      <c r="AZ8" s="34"/>
      <c r="BA8" s="34"/>
      <c r="BB8" s="34">
        <f>データ!U6</f>
        <v>2643.19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56.63</v>
      </c>
      <c r="J10" s="34"/>
      <c r="K10" s="34"/>
      <c r="L10" s="34"/>
      <c r="M10" s="34"/>
      <c r="N10" s="34"/>
      <c r="O10" s="34"/>
      <c r="P10" s="34">
        <f>データ!P6</f>
        <v>88.03</v>
      </c>
      <c r="Q10" s="34"/>
      <c r="R10" s="34"/>
      <c r="S10" s="34"/>
      <c r="T10" s="34"/>
      <c r="U10" s="34"/>
      <c r="V10" s="34"/>
      <c r="W10" s="34">
        <f>データ!Q6</f>
        <v>71.38</v>
      </c>
      <c r="X10" s="34"/>
      <c r="Y10" s="34"/>
      <c r="Z10" s="34"/>
      <c r="AA10" s="34"/>
      <c r="AB10" s="34"/>
      <c r="AC10" s="34"/>
      <c r="AD10" s="41">
        <f>データ!R6</f>
        <v>2805</v>
      </c>
      <c r="AE10" s="41"/>
      <c r="AF10" s="41"/>
      <c r="AG10" s="41"/>
      <c r="AH10" s="41"/>
      <c r="AI10" s="41"/>
      <c r="AJ10" s="41"/>
      <c r="AK10" s="2"/>
      <c r="AL10" s="41">
        <f>データ!V6</f>
        <v>58635</v>
      </c>
      <c r="AM10" s="41"/>
      <c r="AN10" s="41"/>
      <c r="AO10" s="41"/>
      <c r="AP10" s="41"/>
      <c r="AQ10" s="41"/>
      <c r="AR10" s="41"/>
      <c r="AS10" s="41"/>
      <c r="AT10" s="34">
        <f>データ!W6</f>
        <v>6.02</v>
      </c>
      <c r="AU10" s="34"/>
      <c r="AV10" s="34"/>
      <c r="AW10" s="34"/>
      <c r="AX10" s="34"/>
      <c r="AY10" s="34"/>
      <c r="AZ10" s="34"/>
      <c r="BA10" s="34"/>
      <c r="BB10" s="34">
        <f>データ!X6</f>
        <v>9740.0300000000007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iTY7CiOffB6iwsE4gNbKqBAH9sCCvLbE704bGeYvXQwYD7UdAhc+wEDinhbOspWUQgW678APEBX5nIVGVE3M7A==" saltValue="TK2VDTLtfmM2mYKqOuXI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272213</v>
      </c>
      <c r="D6" s="19">
        <f t="shared" si="3"/>
        <v>46</v>
      </c>
      <c r="E6" s="19">
        <f t="shared" si="3"/>
        <v>17</v>
      </c>
      <c r="F6" s="19">
        <f t="shared" si="3"/>
        <v>1</v>
      </c>
      <c r="G6" s="19">
        <f t="shared" si="3"/>
        <v>0</v>
      </c>
      <c r="H6" s="19" t="str">
        <f t="shared" si="3"/>
        <v>大阪府　柏原市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56.63</v>
      </c>
      <c r="P6" s="20">
        <f t="shared" si="3"/>
        <v>88.03</v>
      </c>
      <c r="Q6" s="20">
        <f t="shared" si="3"/>
        <v>71.38</v>
      </c>
      <c r="R6" s="20">
        <f t="shared" si="3"/>
        <v>2805</v>
      </c>
      <c r="S6" s="20">
        <f t="shared" si="3"/>
        <v>66952</v>
      </c>
      <c r="T6" s="20">
        <f t="shared" si="3"/>
        <v>25.33</v>
      </c>
      <c r="U6" s="20">
        <f t="shared" si="3"/>
        <v>2643.19</v>
      </c>
      <c r="V6" s="20">
        <f t="shared" si="3"/>
        <v>58635</v>
      </c>
      <c r="W6" s="20">
        <f t="shared" si="3"/>
        <v>6.02</v>
      </c>
      <c r="X6" s="20">
        <f t="shared" si="3"/>
        <v>9740.0300000000007</v>
      </c>
      <c r="Y6" s="21">
        <f>IF(Y7="",NA(),Y7)</f>
        <v>103.75</v>
      </c>
      <c r="Z6" s="21">
        <f t="shared" ref="Z6:AH6" si="4">IF(Z7="",NA(),Z7)</f>
        <v>104.99</v>
      </c>
      <c r="AA6" s="21">
        <f t="shared" si="4"/>
        <v>105.86</v>
      </c>
      <c r="AB6" s="21">
        <f t="shared" si="4"/>
        <v>104.44</v>
      </c>
      <c r="AC6" s="21">
        <f t="shared" si="4"/>
        <v>104.25</v>
      </c>
      <c r="AD6" s="21">
        <f t="shared" si="4"/>
        <v>104.85</v>
      </c>
      <c r="AE6" s="21">
        <f t="shared" si="4"/>
        <v>107.87</v>
      </c>
      <c r="AF6" s="21">
        <f t="shared" si="4"/>
        <v>109.78</v>
      </c>
      <c r="AG6" s="21">
        <f t="shared" si="4"/>
        <v>109.96</v>
      </c>
      <c r="AH6" s="21">
        <f t="shared" si="4"/>
        <v>109.44</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1">
        <f t="shared" si="5"/>
        <v>11.59</v>
      </c>
      <c r="AQ6" s="21">
        <f t="shared" si="5"/>
        <v>9.36</v>
      </c>
      <c r="AR6" s="21">
        <f t="shared" si="5"/>
        <v>7.56</v>
      </c>
      <c r="AS6" s="21">
        <f t="shared" si="5"/>
        <v>5.84</v>
      </c>
      <c r="AT6" s="20" t="str">
        <f>IF(AT7="","",IF(AT7="-","【-】","【"&amp;SUBSTITUTE(TEXT(AT7,"#,##0.00"),"-","△")&amp;"】"))</f>
        <v>【3.03】</v>
      </c>
      <c r="AU6" s="21">
        <f>IF(AU7="",NA(),AU7)</f>
        <v>18.059999999999999</v>
      </c>
      <c r="AV6" s="21">
        <f t="shared" ref="AV6:BD6" si="6">IF(AV7="",NA(),AV7)</f>
        <v>24.95</v>
      </c>
      <c r="AW6" s="21">
        <f t="shared" si="6"/>
        <v>27.92</v>
      </c>
      <c r="AX6" s="21">
        <f t="shared" si="6"/>
        <v>33.08</v>
      </c>
      <c r="AY6" s="21">
        <f t="shared" si="6"/>
        <v>42.46</v>
      </c>
      <c r="AZ6" s="21">
        <f t="shared" si="6"/>
        <v>53.32</v>
      </c>
      <c r="BA6" s="21">
        <f t="shared" si="6"/>
        <v>37.200000000000003</v>
      </c>
      <c r="BB6" s="21">
        <f t="shared" si="6"/>
        <v>47.13</v>
      </c>
      <c r="BC6" s="21">
        <f t="shared" si="6"/>
        <v>50.85</v>
      </c>
      <c r="BD6" s="21">
        <f t="shared" si="6"/>
        <v>63.13</v>
      </c>
      <c r="BE6" s="20" t="str">
        <f>IF(BE7="","",IF(BE7="-","【-】","【"&amp;SUBSTITUTE(TEXT(BE7,"#,##0.00"),"-","△")&amp;"】"))</f>
        <v>【78.43】</v>
      </c>
      <c r="BF6" s="21">
        <f>IF(BF7="",NA(),BF7)</f>
        <v>1472.87</v>
      </c>
      <c r="BG6" s="21">
        <f t="shared" ref="BG6:BO6" si="7">IF(BG7="",NA(),BG7)</f>
        <v>1426.09</v>
      </c>
      <c r="BH6" s="21">
        <f t="shared" si="7"/>
        <v>1384.85</v>
      </c>
      <c r="BI6" s="21">
        <f t="shared" si="7"/>
        <v>1358.76</v>
      </c>
      <c r="BJ6" s="21">
        <f t="shared" si="7"/>
        <v>1304.6300000000001</v>
      </c>
      <c r="BK6" s="21">
        <f t="shared" si="7"/>
        <v>719.63</v>
      </c>
      <c r="BL6" s="21">
        <f t="shared" si="7"/>
        <v>843.72</v>
      </c>
      <c r="BM6" s="21">
        <f t="shared" si="7"/>
        <v>788.62</v>
      </c>
      <c r="BN6" s="21">
        <f t="shared" si="7"/>
        <v>772.15</v>
      </c>
      <c r="BO6" s="21">
        <f t="shared" si="7"/>
        <v>717.6</v>
      </c>
      <c r="BP6" s="20" t="str">
        <f>IF(BP7="","",IF(BP7="-","【-】","【"&amp;SUBSTITUTE(TEXT(BP7,"#,##0.00"),"-","△")&amp;"】"))</f>
        <v>【630.82】</v>
      </c>
      <c r="BQ6" s="21">
        <f>IF(BQ7="",NA(),BQ7)</f>
        <v>99.73</v>
      </c>
      <c r="BR6" s="21">
        <f t="shared" ref="BR6:BZ6" si="8">IF(BR7="",NA(),BR7)</f>
        <v>101.44</v>
      </c>
      <c r="BS6" s="21">
        <f t="shared" si="8"/>
        <v>102.29</v>
      </c>
      <c r="BT6" s="21">
        <f t="shared" si="8"/>
        <v>99.95</v>
      </c>
      <c r="BU6" s="21">
        <f t="shared" si="8"/>
        <v>99.48</v>
      </c>
      <c r="BV6" s="21">
        <f t="shared" si="8"/>
        <v>97.9</v>
      </c>
      <c r="BW6" s="21">
        <f t="shared" si="8"/>
        <v>94.81</v>
      </c>
      <c r="BX6" s="21">
        <f t="shared" si="8"/>
        <v>99.88</v>
      </c>
      <c r="BY6" s="21">
        <f t="shared" si="8"/>
        <v>98.82</v>
      </c>
      <c r="BZ6" s="21">
        <f t="shared" si="8"/>
        <v>97.58</v>
      </c>
      <c r="CA6" s="20" t="str">
        <f>IF(CA7="","",IF(CA7="-","【-】","【"&amp;SUBSTITUTE(TEXT(CA7,"#,##0.00"),"-","△")&amp;"】"))</f>
        <v>【97.81】</v>
      </c>
      <c r="CB6" s="21">
        <f>IF(CB7="",NA(),CB7)</f>
        <v>169.9</v>
      </c>
      <c r="CC6" s="21">
        <f t="shared" ref="CC6:CK6" si="9">IF(CC7="",NA(),CC7)</f>
        <v>164.55</v>
      </c>
      <c r="CD6" s="21">
        <f t="shared" si="9"/>
        <v>162.91</v>
      </c>
      <c r="CE6" s="21">
        <f t="shared" si="9"/>
        <v>166.37</v>
      </c>
      <c r="CF6" s="21">
        <f t="shared" si="9"/>
        <v>167.51</v>
      </c>
      <c r="CG6" s="21">
        <f t="shared" si="9"/>
        <v>112.77</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80.11</v>
      </c>
      <c r="CT6" s="21">
        <f t="shared" si="10"/>
        <v>82.83</v>
      </c>
      <c r="CU6" s="21">
        <f t="shared" si="10"/>
        <v>69.38</v>
      </c>
      <c r="CV6" s="21">
        <f t="shared" si="10"/>
        <v>70.39</v>
      </c>
      <c r="CW6" s="20" t="str">
        <f>IF(CW7="","",IF(CW7="-","【-】","【"&amp;SUBSTITUTE(TEXT(CW7,"#,##0.00"),"-","△")&amp;"】"))</f>
        <v>【58.94】</v>
      </c>
      <c r="CX6" s="21">
        <f>IF(CX7="",NA(),CX7)</f>
        <v>91.84</v>
      </c>
      <c r="CY6" s="21">
        <f t="shared" ref="CY6:DG6" si="11">IF(CY7="",NA(),CY7)</f>
        <v>92.04</v>
      </c>
      <c r="CZ6" s="21">
        <f t="shared" si="11"/>
        <v>92.31</v>
      </c>
      <c r="DA6" s="21">
        <f t="shared" si="11"/>
        <v>92.43</v>
      </c>
      <c r="DB6" s="21">
        <f t="shared" si="11"/>
        <v>92.65</v>
      </c>
      <c r="DC6" s="21">
        <f t="shared" si="11"/>
        <v>96.8</v>
      </c>
      <c r="DD6" s="21">
        <f t="shared" si="11"/>
        <v>95.96</v>
      </c>
      <c r="DE6" s="21">
        <f t="shared" si="11"/>
        <v>95.73</v>
      </c>
      <c r="DF6" s="21">
        <f t="shared" si="11"/>
        <v>96.1</v>
      </c>
      <c r="DG6" s="21">
        <f t="shared" si="11"/>
        <v>96.61</v>
      </c>
      <c r="DH6" s="20" t="str">
        <f>IF(DH7="","",IF(DH7="-","【-】","【"&amp;SUBSTITUTE(TEXT(DH7,"#,##0.00"),"-","△")&amp;"】"))</f>
        <v>【95.91】</v>
      </c>
      <c r="DI6" s="21">
        <f>IF(DI7="",NA(),DI7)</f>
        <v>16.97</v>
      </c>
      <c r="DJ6" s="21">
        <f t="shared" ref="DJ6:DR6" si="12">IF(DJ7="",NA(),DJ7)</f>
        <v>19.63</v>
      </c>
      <c r="DK6" s="21">
        <f t="shared" si="12"/>
        <v>22.19</v>
      </c>
      <c r="DL6" s="21">
        <f t="shared" si="12"/>
        <v>24.65</v>
      </c>
      <c r="DM6" s="21">
        <f t="shared" si="12"/>
        <v>26.81</v>
      </c>
      <c r="DN6" s="21">
        <f t="shared" si="12"/>
        <v>14.72</v>
      </c>
      <c r="DO6" s="21">
        <f t="shared" si="12"/>
        <v>20.23</v>
      </c>
      <c r="DP6" s="21">
        <f t="shared" si="12"/>
        <v>22.34</v>
      </c>
      <c r="DQ6" s="21">
        <f t="shared" si="12"/>
        <v>24.65</v>
      </c>
      <c r="DR6" s="21">
        <f t="shared" si="12"/>
        <v>24.87</v>
      </c>
      <c r="DS6" s="20" t="str">
        <f>IF(DS7="","",IF(DS7="-","【-】","【"&amp;SUBSTITUTE(TEXT(DS7,"#,##0.00"),"-","△")&amp;"】"))</f>
        <v>【41.09】</v>
      </c>
      <c r="DT6" s="20">
        <f>IF(DT7="",NA(),DT7)</f>
        <v>0</v>
      </c>
      <c r="DU6" s="20">
        <f t="shared" ref="DU6:EC6" si="13">IF(DU7="",NA(),DU7)</f>
        <v>0</v>
      </c>
      <c r="DV6" s="20">
        <f t="shared" si="13"/>
        <v>0</v>
      </c>
      <c r="DW6" s="21">
        <f t="shared" si="13"/>
        <v>0.21</v>
      </c>
      <c r="DX6" s="21">
        <f t="shared" si="13"/>
        <v>1.08</v>
      </c>
      <c r="DY6" s="21">
        <f t="shared" si="13"/>
        <v>1.01</v>
      </c>
      <c r="DZ6" s="21">
        <f t="shared" si="13"/>
        <v>1.63</v>
      </c>
      <c r="EA6" s="21">
        <f t="shared" si="13"/>
        <v>1.94</v>
      </c>
      <c r="EB6" s="21">
        <f t="shared" si="13"/>
        <v>2.42</v>
      </c>
      <c r="EC6" s="21">
        <f t="shared" si="13"/>
        <v>3</v>
      </c>
      <c r="ED6" s="20" t="str">
        <f>IF(ED7="","",IF(ED7="-","【-】","【"&amp;SUBSTITUTE(TEXT(ED7,"#,##0.00"),"-","△")&amp;"】"))</f>
        <v>【8.68】</v>
      </c>
      <c r="EE6" s="20">
        <f>IF(EE7="",NA(),EE7)</f>
        <v>0</v>
      </c>
      <c r="EF6" s="20">
        <f t="shared" ref="EF6:EN6" si="14">IF(EF7="",NA(),EF7)</f>
        <v>0</v>
      </c>
      <c r="EG6" s="21">
        <f t="shared" si="14"/>
        <v>0.01</v>
      </c>
      <c r="EH6" s="20">
        <f t="shared" si="14"/>
        <v>0</v>
      </c>
      <c r="EI6" s="21">
        <f t="shared" si="14"/>
        <v>0.12</v>
      </c>
      <c r="EJ6" s="21">
        <f t="shared" si="14"/>
        <v>0.06</v>
      </c>
      <c r="EK6" s="21">
        <f t="shared" si="14"/>
        <v>0.12</v>
      </c>
      <c r="EL6" s="21">
        <f t="shared" si="14"/>
        <v>0.35</v>
      </c>
      <c r="EM6" s="21">
        <f t="shared" si="14"/>
        <v>0.1</v>
      </c>
      <c r="EN6" s="21">
        <f t="shared" si="14"/>
        <v>1.51</v>
      </c>
      <c r="EO6" s="20" t="str">
        <f>IF(EO7="","",IF(EO7="-","【-】","【"&amp;SUBSTITUTE(TEXT(EO7,"#,##0.00"),"-","△")&amp;"】"))</f>
        <v>【0.22】</v>
      </c>
    </row>
    <row r="7" spans="1:148" s="22" customFormat="1" x14ac:dyDescent="0.15">
      <c r="A7" s="14"/>
      <c r="B7" s="23">
        <v>2023</v>
      </c>
      <c r="C7" s="23">
        <v>272213</v>
      </c>
      <c r="D7" s="23">
        <v>46</v>
      </c>
      <c r="E7" s="23">
        <v>17</v>
      </c>
      <c r="F7" s="23">
        <v>1</v>
      </c>
      <c r="G7" s="23">
        <v>0</v>
      </c>
      <c r="H7" s="23" t="s">
        <v>96</v>
      </c>
      <c r="I7" s="23" t="s">
        <v>97</v>
      </c>
      <c r="J7" s="23" t="s">
        <v>98</v>
      </c>
      <c r="K7" s="23" t="s">
        <v>99</v>
      </c>
      <c r="L7" s="23" t="s">
        <v>100</v>
      </c>
      <c r="M7" s="23" t="s">
        <v>101</v>
      </c>
      <c r="N7" s="24" t="s">
        <v>102</v>
      </c>
      <c r="O7" s="24">
        <v>56.63</v>
      </c>
      <c r="P7" s="24">
        <v>88.03</v>
      </c>
      <c r="Q7" s="24">
        <v>71.38</v>
      </c>
      <c r="R7" s="24">
        <v>2805</v>
      </c>
      <c r="S7" s="24">
        <v>66952</v>
      </c>
      <c r="T7" s="24">
        <v>25.33</v>
      </c>
      <c r="U7" s="24">
        <v>2643.19</v>
      </c>
      <c r="V7" s="24">
        <v>58635</v>
      </c>
      <c r="W7" s="24">
        <v>6.02</v>
      </c>
      <c r="X7" s="24">
        <v>9740.0300000000007</v>
      </c>
      <c r="Y7" s="24">
        <v>103.75</v>
      </c>
      <c r="Z7" s="24">
        <v>104.99</v>
      </c>
      <c r="AA7" s="24">
        <v>105.86</v>
      </c>
      <c r="AB7" s="24">
        <v>104.44</v>
      </c>
      <c r="AC7" s="24">
        <v>104.25</v>
      </c>
      <c r="AD7" s="24">
        <v>104.85</v>
      </c>
      <c r="AE7" s="24">
        <v>107.87</v>
      </c>
      <c r="AF7" s="24">
        <v>109.78</v>
      </c>
      <c r="AG7" s="24">
        <v>109.96</v>
      </c>
      <c r="AH7" s="24">
        <v>109.44</v>
      </c>
      <c r="AI7" s="24">
        <v>105.91</v>
      </c>
      <c r="AJ7" s="24">
        <v>0</v>
      </c>
      <c r="AK7" s="24">
        <v>0</v>
      </c>
      <c r="AL7" s="24">
        <v>0</v>
      </c>
      <c r="AM7" s="24">
        <v>0</v>
      </c>
      <c r="AN7" s="24">
        <v>0</v>
      </c>
      <c r="AO7" s="24">
        <v>0</v>
      </c>
      <c r="AP7" s="24">
        <v>11.59</v>
      </c>
      <c r="AQ7" s="24">
        <v>9.36</v>
      </c>
      <c r="AR7" s="24">
        <v>7.56</v>
      </c>
      <c r="AS7" s="24">
        <v>5.84</v>
      </c>
      <c r="AT7" s="24">
        <v>3.03</v>
      </c>
      <c r="AU7" s="24">
        <v>18.059999999999999</v>
      </c>
      <c r="AV7" s="24">
        <v>24.95</v>
      </c>
      <c r="AW7" s="24">
        <v>27.92</v>
      </c>
      <c r="AX7" s="24">
        <v>33.08</v>
      </c>
      <c r="AY7" s="24">
        <v>42.46</v>
      </c>
      <c r="AZ7" s="24">
        <v>53.32</v>
      </c>
      <c r="BA7" s="24">
        <v>37.200000000000003</v>
      </c>
      <c r="BB7" s="24">
        <v>47.13</v>
      </c>
      <c r="BC7" s="24">
        <v>50.85</v>
      </c>
      <c r="BD7" s="24">
        <v>63.13</v>
      </c>
      <c r="BE7" s="24">
        <v>78.430000000000007</v>
      </c>
      <c r="BF7" s="24">
        <v>1472.87</v>
      </c>
      <c r="BG7" s="24">
        <v>1426.09</v>
      </c>
      <c r="BH7" s="24">
        <v>1384.85</v>
      </c>
      <c r="BI7" s="24">
        <v>1358.76</v>
      </c>
      <c r="BJ7" s="24">
        <v>1304.6300000000001</v>
      </c>
      <c r="BK7" s="24">
        <v>719.63</v>
      </c>
      <c r="BL7" s="24">
        <v>843.72</v>
      </c>
      <c r="BM7" s="24">
        <v>788.62</v>
      </c>
      <c r="BN7" s="24">
        <v>772.15</v>
      </c>
      <c r="BO7" s="24">
        <v>717.6</v>
      </c>
      <c r="BP7" s="24">
        <v>630.82000000000005</v>
      </c>
      <c r="BQ7" s="24">
        <v>99.73</v>
      </c>
      <c r="BR7" s="24">
        <v>101.44</v>
      </c>
      <c r="BS7" s="24">
        <v>102.29</v>
      </c>
      <c r="BT7" s="24">
        <v>99.95</v>
      </c>
      <c r="BU7" s="24">
        <v>99.48</v>
      </c>
      <c r="BV7" s="24">
        <v>97.9</v>
      </c>
      <c r="BW7" s="24">
        <v>94.81</v>
      </c>
      <c r="BX7" s="24">
        <v>99.88</v>
      </c>
      <c r="BY7" s="24">
        <v>98.82</v>
      </c>
      <c r="BZ7" s="24">
        <v>97.58</v>
      </c>
      <c r="CA7" s="24">
        <v>97.81</v>
      </c>
      <c r="CB7" s="24">
        <v>169.9</v>
      </c>
      <c r="CC7" s="24">
        <v>164.55</v>
      </c>
      <c r="CD7" s="24">
        <v>162.91</v>
      </c>
      <c r="CE7" s="24">
        <v>166.37</v>
      </c>
      <c r="CF7" s="24">
        <v>167.51</v>
      </c>
      <c r="CG7" s="24">
        <v>112.77</v>
      </c>
      <c r="CH7" s="24">
        <v>129.9</v>
      </c>
      <c r="CI7" s="24">
        <v>126.94</v>
      </c>
      <c r="CJ7" s="24">
        <v>128.38999999999999</v>
      </c>
      <c r="CK7" s="24">
        <v>129.85</v>
      </c>
      <c r="CL7" s="24">
        <v>138.75</v>
      </c>
      <c r="CM7" s="24" t="s">
        <v>102</v>
      </c>
      <c r="CN7" s="24" t="s">
        <v>102</v>
      </c>
      <c r="CO7" s="24" t="s">
        <v>102</v>
      </c>
      <c r="CP7" s="24" t="s">
        <v>102</v>
      </c>
      <c r="CQ7" s="24" t="s">
        <v>102</v>
      </c>
      <c r="CR7" s="24" t="s">
        <v>102</v>
      </c>
      <c r="CS7" s="24">
        <v>80.11</v>
      </c>
      <c r="CT7" s="24">
        <v>82.83</v>
      </c>
      <c r="CU7" s="24">
        <v>69.38</v>
      </c>
      <c r="CV7" s="24">
        <v>70.39</v>
      </c>
      <c r="CW7" s="24">
        <v>58.94</v>
      </c>
      <c r="CX7" s="24">
        <v>91.84</v>
      </c>
      <c r="CY7" s="24">
        <v>92.04</v>
      </c>
      <c r="CZ7" s="24">
        <v>92.31</v>
      </c>
      <c r="DA7" s="24">
        <v>92.43</v>
      </c>
      <c r="DB7" s="24">
        <v>92.65</v>
      </c>
      <c r="DC7" s="24">
        <v>96.8</v>
      </c>
      <c r="DD7" s="24">
        <v>95.96</v>
      </c>
      <c r="DE7" s="24">
        <v>95.73</v>
      </c>
      <c r="DF7" s="24">
        <v>96.1</v>
      </c>
      <c r="DG7" s="24">
        <v>96.61</v>
      </c>
      <c r="DH7" s="24">
        <v>95.91</v>
      </c>
      <c r="DI7" s="24">
        <v>16.97</v>
      </c>
      <c r="DJ7" s="24">
        <v>19.63</v>
      </c>
      <c r="DK7" s="24">
        <v>22.19</v>
      </c>
      <c r="DL7" s="24">
        <v>24.65</v>
      </c>
      <c r="DM7" s="24">
        <v>26.81</v>
      </c>
      <c r="DN7" s="24">
        <v>14.72</v>
      </c>
      <c r="DO7" s="24">
        <v>20.23</v>
      </c>
      <c r="DP7" s="24">
        <v>22.34</v>
      </c>
      <c r="DQ7" s="24">
        <v>24.65</v>
      </c>
      <c r="DR7" s="24">
        <v>24.87</v>
      </c>
      <c r="DS7" s="24">
        <v>41.09</v>
      </c>
      <c r="DT7" s="24">
        <v>0</v>
      </c>
      <c r="DU7" s="24">
        <v>0</v>
      </c>
      <c r="DV7" s="24">
        <v>0</v>
      </c>
      <c r="DW7" s="24">
        <v>0.21</v>
      </c>
      <c r="DX7" s="24">
        <v>1.08</v>
      </c>
      <c r="DY7" s="24">
        <v>1.01</v>
      </c>
      <c r="DZ7" s="24">
        <v>1.63</v>
      </c>
      <c r="EA7" s="24">
        <v>1.94</v>
      </c>
      <c r="EB7" s="24">
        <v>2.42</v>
      </c>
      <c r="EC7" s="24">
        <v>3</v>
      </c>
      <c r="ED7" s="24">
        <v>8.68</v>
      </c>
      <c r="EE7" s="24">
        <v>0</v>
      </c>
      <c r="EF7" s="24">
        <v>0</v>
      </c>
      <c r="EG7" s="24">
        <v>0.01</v>
      </c>
      <c r="EH7" s="24">
        <v>0</v>
      </c>
      <c r="EI7" s="24">
        <v>0.12</v>
      </c>
      <c r="EJ7" s="24">
        <v>0.06</v>
      </c>
      <c r="EK7" s="24">
        <v>0.12</v>
      </c>
      <c r="EL7" s="24">
        <v>0.35</v>
      </c>
      <c r="EM7" s="24">
        <v>0.1</v>
      </c>
      <c r="EN7" s="24">
        <v>1.51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2025-02-03T07:17:24Z</cp:lastPrinted>
  <dcterms:created xsi:type="dcterms:W3CDTF">2025-01-24T07:04:12Z</dcterms:created>
  <dcterms:modified xsi:type="dcterms:W3CDTF">2025-03-19T09:10:35Z</dcterms:modified>
  <cp:category/>
</cp:coreProperties>
</file>