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LS210DA43\share\05照会・通知・繰入金・高度処理・実態調査・財運・経営分析・交付税\07経営比較分析表\R07(R6決算)\HP公表用\下水\"/>
    </mc:Choice>
  </mc:AlternateContent>
  <xr:revisionPtr revIDLastSave="0" documentId="13_ncr:1_{2F629D31-C88E-4636-A835-4F311A63AA6B}" xr6:coauthVersionLast="47" xr6:coauthVersionMax="47" xr10:uidLastSave="{00000000-0000-0000-0000-000000000000}"/>
  <workbookProtection workbookAlgorithmName="SHA-512" workbookHashValue="ChbJUrpL2usOn6SCU8XKDsf5dI9C+8vmSqtG8N7OH9N5oq98wA28Vsz7dk57Dt013xwGox0XIsJZHVfkBecybA==" workbookSaltValue="ZYyQG+SihYrUgqSQMaWH2A==" workbookSpinCount="100000" lockStructure="1"/>
  <bookViews>
    <workbookView xWindow="0" yWindow="0" windowWidth="23040" windowHeight="123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<sst xmlns="http://schemas.openxmlformats.org/spreadsheetml/2006/main" count="236" uniqueCount="115">
  <si>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</si>
  <si>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</si>
  <si>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</si>
  <si>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</si>
  <si>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</si>
  <si>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</si>
  <si>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</si>
  <si>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</si>
  <si>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</si>
  <si>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</si>
  <si>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</si>
  <si>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</si>
  <si>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</si>
  <si>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</si>
  <si>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</si>
  <si>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</si>
  <si>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</si>
  <si>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</si>
  <si>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</si>
  <si>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</si>
  <si>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</si>
  <si>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</si>
  <si>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</si>
  <si>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</si>
  <si>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</si>
  <si>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</si>
  <si>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</si>
  <si>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</si>
  <si>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</si>
  <si>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</si>
  <si>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</si>
  <si>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</si>
  <si>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</si>
  <si>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</si>
  <si>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</si>
  <si>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</si>
  <si>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</si>
  <si>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</si>
  <si>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</si>
  <si>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</si>
  <si>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</si>
  <si>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</si>
  <si>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</si>
  <si>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</si>
  <si>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</si>
  <si>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</si>
  <si>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</si>
  <si>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</si>
  <si>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</si>
  <si>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</si>
  <si>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</si>
  <si>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</si>
  <si>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</si>
  <si>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</si>
  <si>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</si>
  <si>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</si>
  <si>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</si>
  <si>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</si>
  <si>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</si>
  <si>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</si>
  <si>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</si>
  <si>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</si>
  <si>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</si>
  <si>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</si>
  <si>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</si>
  <si>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</si>
  <si>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</si>
  <si>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</si>
  <si>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</si>
  <si>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</si>
  <si>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</si>
  <si>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</si>
  <si>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</si>
  <si>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</si>
  <si>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</si>
  <si>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</si>
  <si>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</si>
  <si>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</si>
  <si>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</si>
  <si>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</si>
  <si>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</si>
  <si>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</si>
  <si>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</si>
  <si>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</si>
  <si>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</si>
  <si>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</si>
  <si>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</si>
  <si>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</si>
  <si>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</si>
  <si>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</si>
  <si>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</si>
  <si>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</si>
  <si>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</si>
  <si>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</si>
  <si>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</si>
  <si>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</si>
  <si>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柏原市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</si>
  <si>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</si>
  <si>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</si>
  <si>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</si>
  <si>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</si>
  <si>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</si>
  <si>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</si>
  <si>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</si>
  <si>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</si>
  <si>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</si>
  <si>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</si>
  <si>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</si>
  <si>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</si>
  <si>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</si>
  <si>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</si>
  <si>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</si>
  <si>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①経常収支比率については、</t>
    </r>
    <r>
      <rPr>
        <sz val="11"/>
        <rFont val="ＭＳ ゴシック"/>
        <family val="3"/>
        <charset val="128"/>
      </rPr>
      <t>105.16％</t>
    </r>
    <r>
      <rPr>
        <sz val="11"/>
        <color theme="1"/>
        <rFont val="ＭＳ ゴシック"/>
        <family val="3"/>
        <charset val="128"/>
      </rPr>
      <t>と前年度に引き続き100％を上回り、経常利益を確保できています。しかし、本市は流域下水道の上流に位置する地理的な理由により、下水道整備への着手が後発となったことから、他団体と比べて企業債償還の進捗が遅れています。未償還企業債が比較的多く、毎年の企業債償還額が多いことから、③流動比率が類似団体と比べて低く、④企業債残高対事業規模比率についても、依然として類似団体よりも高い数値となっており、資金的に厳しい経営となっています。
　⑥汚水処理原価についても前述の通り未償還企業債が比較的多いことから支払利息が多く、類似団体と比べて高い金額となって</t>
    </r>
    <r>
      <rPr>
        <sz val="11"/>
        <rFont val="ＭＳ ゴシック"/>
        <family val="3"/>
        <charset val="128"/>
      </rPr>
      <t>います。</t>
    </r>
    <phoneticPr fontId="4"/>
  </si>
  <si>
    <r>
      <t>　①有形固定資産減価償却率については、管渠等の資産の償却により、毎年２ポイント程度増加しています。
　②管渠老朽化率については、法定耐用年数を経過した管渠が</t>
    </r>
    <r>
      <rPr>
        <sz val="11"/>
        <rFont val="ＭＳ ゴシック"/>
        <family val="3"/>
        <charset val="128"/>
      </rPr>
      <t>1.16％</t>
    </r>
    <r>
      <rPr>
        <sz val="11"/>
        <color theme="1"/>
        <rFont val="ＭＳ ゴシック"/>
        <family val="3"/>
        <charset val="128"/>
      </rPr>
      <t>となりましたが、本市はまだ比較的新しい管渠が多いことから、定期的な点検・調査により計画的な更新に取り組んでいます。</t>
    </r>
    <phoneticPr fontId="4"/>
  </si>
  <si>
    <r>
      <t>平成26年度の使用料改定により、平成27年度以降は経常利益を確保することができています。しかし、人口減少などにより、使用料収益の減少が続くことが予想され、また下水道施設の老朽化などに伴う費用も増加してくることから、今後、経営状況はより厳しいものになると考えられます。
　そのような状況を見据え、令和元年度には下水道施設の更新時期の最適化や費用の平準化を図ったストックマネジメント計画を策定しました。さらに、令和2年度には中長期的な経営の基本計画である経営戦略を策定し</t>
    </r>
    <r>
      <rPr>
        <sz val="11"/>
        <rFont val="ＭＳ ゴシック"/>
        <family val="3"/>
        <charset val="128"/>
      </rPr>
      <t>ました</t>
    </r>
    <r>
      <rPr>
        <sz val="11"/>
        <color theme="1"/>
        <rFont val="ＭＳ ゴシック"/>
        <family val="3"/>
        <charset val="128"/>
      </rPr>
      <t>。
　これらの計画に基づき、今後も計画的かつ効率的に事業を推進し、健全な事業運営に取り組んでまいります。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</si>
</sst>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formatCode="#,##0.00;&quot;△&quot;#,##0.00">
                  <c:v>0</c:v>
                </c:pt>
                <c:pt idx="3">
                  <c:v>0.12</c:v>
                </c:pt>
                <c:pt idx="4" formatCode="#,##0.00;&quot;△&quot;#,##0.00">
                  <c:v>0</c:v>
                </c:pt>
              </c:numCache>
            </c:numRef>
          </c:val>
          <c:extLst>
            <c:ext xmlns:c16="http://schemas.microsoft.com/office/drawing/2014/chart" uri="{C3380CC4-5D6E-409C-BE32-E72D297353CC}">
              <c16:uniqueId val="{00000000-4148-4CCC-A8CD-04DB7CCE00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4148-4CCC-A8CD-04DB7CCE00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1C-4F4A-BC3C-B7EB5A2388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611C-4F4A-BC3C-B7EB5A2388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92.04</c:v>
                </c:pt>
                <c:pt idx="1">
                  <c:v>92.31</c:v>
                </c:pt>
                <c:pt idx="2">
                  <c:v>92.43</c:v>
                </c:pt>
                <c:pt idx="3">
                  <c:v>92.65</c:v>
                </c:pt>
                <c:pt idx="4">
                  <c:v>92.69</c:v>
                </c:pt>
              </c:numCache>
            </c:numRef>
          </c:val>
          <c:extLst>
            <c:ext xmlns:c16="http://schemas.microsoft.com/office/drawing/2014/chart" uri="{C3380CC4-5D6E-409C-BE32-E72D297353CC}">
              <c16:uniqueId val="{00000000-F803-458E-902D-80999D19B4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F803-458E-902D-80999D19B4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104.99</c:v>
                </c:pt>
                <c:pt idx="1">
                  <c:v>105.86</c:v>
                </c:pt>
                <c:pt idx="2">
                  <c:v>104.44</c:v>
                </c:pt>
                <c:pt idx="3">
                  <c:v>104.25</c:v>
                </c:pt>
                <c:pt idx="4">
                  <c:v>105.16</c:v>
                </c:pt>
              </c:numCache>
            </c:numRef>
          </c:val>
          <c:extLst>
            <c:ext xmlns:c16="http://schemas.microsoft.com/office/drawing/2014/chart" uri="{C3380CC4-5D6E-409C-BE32-E72D297353CC}">
              <c16:uniqueId val="{00000000-6F24-4DF6-80DC-1699181271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6F24-4DF6-80DC-1699181271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19.63</c:v>
                </c:pt>
                <c:pt idx="1">
                  <c:v>22.19</c:v>
                </c:pt>
                <c:pt idx="2">
                  <c:v>24.65</c:v>
                </c:pt>
                <c:pt idx="3">
                  <c:v>26.81</c:v>
                </c:pt>
                <c:pt idx="4">
                  <c:v>28.94</c:v>
                </c:pt>
              </c:numCache>
            </c:numRef>
          </c:val>
          <c:extLst>
            <c:ext xmlns:c16="http://schemas.microsoft.com/office/drawing/2014/chart" uri="{C3380CC4-5D6E-409C-BE32-E72D297353CC}">
              <c16:uniqueId val="{00000000-537D-44A9-B2FB-6E60E27A4B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537D-44A9-B2FB-6E60E27A4B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0.21</c:v>
                </c:pt>
                <c:pt idx="3" formatCode="#,##0.00;&quot;△&quot;#,##0.00;&quot;-&quot;">
                  <c:v>1.08</c:v>
                </c:pt>
                <c:pt idx="4" formatCode="#,##0.00;&quot;△&quot;#,##0.00;&quot;-&quot;">
                  <c:v>1.1599999999999999</c:v>
                </c:pt>
              </c:numCache>
            </c:numRef>
          </c:val>
          <c:extLst>
            <c:ext xmlns:c16="http://schemas.microsoft.com/office/drawing/2014/chart" uri="{C3380CC4-5D6E-409C-BE32-E72D297353CC}">
              <c16:uniqueId val="{00000000-B30D-458D-A5FF-8DE6BEFB2F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B30D-458D-A5FF-8DE6BEFB2F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4D-4744-BE1B-46BEF4CB4A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7F4D-4744-BE1B-46BEF4CB4A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24.95</c:v>
                </c:pt>
                <c:pt idx="1">
                  <c:v>27.92</c:v>
                </c:pt>
                <c:pt idx="2">
                  <c:v>33.08</c:v>
                </c:pt>
                <c:pt idx="3">
                  <c:v>42.46</c:v>
                </c:pt>
                <c:pt idx="4">
                  <c:v>53.8</c:v>
                </c:pt>
              </c:numCache>
            </c:numRef>
          </c:val>
          <c:extLst>
            <c:ext xmlns:c16="http://schemas.microsoft.com/office/drawing/2014/chart" uri="{C3380CC4-5D6E-409C-BE32-E72D297353CC}">
              <c16:uniqueId val="{00000000-FA50-4EC9-AA21-4DF9F9A3F0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FA50-4EC9-AA21-4DF9F9A3F0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1426.09</c:v>
                </c:pt>
                <c:pt idx="1">
                  <c:v>1384.85</c:v>
                </c:pt>
                <c:pt idx="2">
                  <c:v>1358.76</c:v>
                </c:pt>
                <c:pt idx="3">
                  <c:v>1304.6300000000001</c:v>
                </c:pt>
                <c:pt idx="4">
                  <c:v>1372.31</c:v>
                </c:pt>
              </c:numCache>
            </c:numRef>
          </c:val>
          <c:extLst>
            <c:ext xmlns:c16="http://schemas.microsoft.com/office/drawing/2014/chart" uri="{C3380CC4-5D6E-409C-BE32-E72D297353CC}">
              <c16:uniqueId val="{00000000-C02F-4E5D-9678-B691A5FB98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C02F-4E5D-9678-B691A5FB98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101.44</c:v>
                </c:pt>
                <c:pt idx="1">
                  <c:v>102.29</c:v>
                </c:pt>
                <c:pt idx="2">
                  <c:v>99.95</c:v>
                </c:pt>
                <c:pt idx="3">
                  <c:v>99.48</c:v>
                </c:pt>
                <c:pt idx="4">
                  <c:v>99.31</c:v>
                </c:pt>
              </c:numCache>
            </c:numRef>
          </c:val>
          <c:extLst>
            <c:ext xmlns:c16="http://schemas.microsoft.com/office/drawing/2014/chart" uri="{C3380CC4-5D6E-409C-BE32-E72D297353CC}">
              <c16:uniqueId val="{00000000-B942-4015-86B6-CAF259BF97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B942-4015-86B6-CAF259BF97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164.55</c:v>
                </c:pt>
                <c:pt idx="1">
                  <c:v>162.91</c:v>
                </c:pt>
                <c:pt idx="2">
                  <c:v>166.37</c:v>
                </c:pt>
                <c:pt idx="3">
                  <c:v>167.51</c:v>
                </c:pt>
                <c:pt idx="4">
                  <c:v>164.83</c:v>
                </c:pt>
              </c:numCache>
            </c:numRef>
          </c:val>
          <c:extLst>
            <c:ext xmlns:c16="http://schemas.microsoft.com/office/drawing/2014/chart" uri="{C3380CC4-5D6E-409C-BE32-E72D297353CC}">
              <c16:uniqueId val="{00000000-51DA-4238-8FA8-E11C9EFADC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51DA-4238-8FA8-E11C9EFADC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S90" sqref="BS9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柏原市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66500</v>
      </c>
      <c r="AM8" s="41"/>
      <c r="AN8" s="41"/>
      <c r="AO8" s="41"/>
      <c r="AP8" s="41"/>
      <c r="AQ8" s="41"/>
      <c r="AR8" s="41"/>
      <c r="AS8" s="41"/>
      <c r="AT8" s="34">
        <f>データ!T6</f>
        <v>25.33</v>
      </c>
      <c r="AU8" s="34"/>
      <c r="AV8" s="34"/>
      <c r="AW8" s="34"/>
      <c r="AX8" s="34"/>
      <c r="AY8" s="34"/>
      <c r="AZ8" s="34"/>
      <c r="BA8" s="34"/>
      <c r="BB8" s="34">
        <f>データ!U6</f>
        <v>2625.35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56.27</v>
      </c>
      <c r="J10" s="34"/>
      <c r="K10" s="34"/>
      <c r="L10" s="34"/>
      <c r="M10" s="34"/>
      <c r="N10" s="34"/>
      <c r="O10" s="34"/>
      <c r="P10" s="34">
        <f>データ!P6</f>
        <v>88.59</v>
      </c>
      <c r="Q10" s="34"/>
      <c r="R10" s="34"/>
      <c r="S10" s="34"/>
      <c r="T10" s="34"/>
      <c r="U10" s="34"/>
      <c r="V10" s="34"/>
      <c r="W10" s="34">
        <f>データ!Q6</f>
        <v>71.81</v>
      </c>
      <c r="X10" s="34"/>
      <c r="Y10" s="34"/>
      <c r="Z10" s="34"/>
      <c r="AA10" s="34"/>
      <c r="AB10" s="34"/>
      <c r="AC10" s="34"/>
      <c r="AD10" s="41">
        <f>データ!R6</f>
        <v>2805</v>
      </c>
      <c r="AE10" s="41"/>
      <c r="AF10" s="41"/>
      <c r="AG10" s="41"/>
      <c r="AH10" s="41"/>
      <c r="AI10" s="41"/>
      <c r="AJ10" s="41"/>
      <c r="AK10" s="2"/>
      <c r="AL10" s="41">
        <f>データ!V6</f>
        <v>58768</v>
      </c>
      <c r="AM10" s="41"/>
      <c r="AN10" s="41"/>
      <c r="AO10" s="41"/>
      <c r="AP10" s="41"/>
      <c r="AQ10" s="41"/>
      <c r="AR10" s="41"/>
      <c r="AS10" s="41"/>
      <c r="AT10" s="34">
        <f>データ!W6</f>
        <v>6.05</v>
      </c>
      <c r="AU10" s="34"/>
      <c r="AV10" s="34"/>
      <c r="AW10" s="34"/>
      <c r="AX10" s="34"/>
      <c r="AY10" s="34"/>
      <c r="AZ10" s="34"/>
      <c r="BA10" s="34"/>
      <c r="BB10" s="34">
        <f>データ!X6</f>
        <v>9713.7199999999993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RW4zVwnAEy9NOebhpoe+hDTOho7iAMw8Jr3yBNPPNVqWo9hIG7X5cGoQ4U2ejwL+T7CnAauMbO08vK7JZDgFQ==" saltValue="AMHtr7jjCabl6hIKUQeL0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272213</v>
      </c>
      <c r="D6" s="19">
        <f t="shared" si="3"/>
        <v>46</v>
      </c>
      <c r="E6" s="19">
        <f t="shared" si="3"/>
        <v>17</v>
      </c>
      <c r="F6" s="19">
        <f t="shared" si="3"/>
        <v>1</v>
      </c>
      <c r="G6" s="19">
        <f t="shared" si="3"/>
        <v>0</v>
      </c>
      <c r="H6" s="19" t="str">
        <f t="shared" si="3"/>
        <v>大阪府　柏原市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56.27</v>
      </c>
      <c r="P6" s="20">
        <f t="shared" si="3"/>
        <v>88.59</v>
      </c>
      <c r="Q6" s="20">
        <f t="shared" si="3"/>
        <v>71.81</v>
      </c>
      <c r="R6" s="20">
        <f t="shared" si="3"/>
        <v>2805</v>
      </c>
      <c r="S6" s="20">
        <f t="shared" si="3"/>
        <v>66500</v>
      </c>
      <c r="T6" s="20">
        <f t="shared" si="3"/>
        <v>25.33</v>
      </c>
      <c r="U6" s="20">
        <f t="shared" si="3"/>
        <v>2625.35</v>
      </c>
      <c r="V6" s="20">
        <f t="shared" si="3"/>
        <v>58768</v>
      </c>
      <c r="W6" s="20">
        <f t="shared" si="3"/>
        <v>6.05</v>
      </c>
      <c r="X6" s="20">
        <f t="shared" si="3"/>
        <v>9713.7199999999993</v>
      </c>
      <c r="Y6" s="21">
        <f>IF(Y7="",NA(),Y7)</f>
        <v>104.99</v>
      </c>
      <c r="Z6" s="21">
        <f t="shared" ref="Z6:AH6" si="4">IF(Z7="",NA(),Z7)</f>
        <v>105.86</v>
      </c>
      <c r="AA6" s="21">
        <f t="shared" si="4"/>
        <v>104.44</v>
      </c>
      <c r="AB6" s="21">
        <f t="shared" si="4"/>
        <v>104.25</v>
      </c>
      <c r="AC6" s="21">
        <f t="shared" si="4"/>
        <v>105.16</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24.95</v>
      </c>
      <c r="AV6" s="21">
        <f t="shared" ref="AV6:BD6" si="6">IF(AV7="",NA(),AV7)</f>
        <v>27.92</v>
      </c>
      <c r="AW6" s="21">
        <f t="shared" si="6"/>
        <v>33.08</v>
      </c>
      <c r="AX6" s="21">
        <f t="shared" si="6"/>
        <v>42.46</v>
      </c>
      <c r="AY6" s="21">
        <f t="shared" si="6"/>
        <v>53.8</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1426.09</v>
      </c>
      <c r="BG6" s="21">
        <f t="shared" ref="BG6:BO6" si="7">IF(BG7="",NA(),BG7)</f>
        <v>1384.85</v>
      </c>
      <c r="BH6" s="21">
        <f t="shared" si="7"/>
        <v>1358.76</v>
      </c>
      <c r="BI6" s="21">
        <f t="shared" si="7"/>
        <v>1304.6300000000001</v>
      </c>
      <c r="BJ6" s="21">
        <f t="shared" si="7"/>
        <v>1372.31</v>
      </c>
      <c r="BK6" s="21">
        <f t="shared" si="7"/>
        <v>843.72</v>
      </c>
      <c r="BL6" s="21">
        <f t="shared" si="7"/>
        <v>788.62</v>
      </c>
      <c r="BM6" s="21">
        <f t="shared" si="7"/>
        <v>772.15</v>
      </c>
      <c r="BN6" s="21">
        <f t="shared" si="7"/>
        <v>717.6</v>
      </c>
      <c r="BO6" s="21">
        <f t="shared" si="7"/>
        <v>718.5</v>
      </c>
      <c r="BP6" s="20" t="str">
        <f>IF(BP7="","",IF(BP7="-","【-】","【"&amp;SUBSTITUTE(TEXT(BP7,"#,##0.00"),"-","△")&amp;"】"))</f>
        <v>【602.56】</v>
      </c>
      <c r="BQ6" s="21">
        <f>IF(BQ7="",NA(),BQ7)</f>
        <v>101.44</v>
      </c>
      <c r="BR6" s="21">
        <f t="shared" ref="BR6:BZ6" si="8">IF(BR7="",NA(),BR7)</f>
        <v>102.29</v>
      </c>
      <c r="BS6" s="21">
        <f t="shared" si="8"/>
        <v>99.95</v>
      </c>
      <c r="BT6" s="21">
        <f t="shared" si="8"/>
        <v>99.48</v>
      </c>
      <c r="BU6" s="21">
        <f t="shared" si="8"/>
        <v>99.31</v>
      </c>
      <c r="BV6" s="21">
        <f t="shared" si="8"/>
        <v>94.81</v>
      </c>
      <c r="BW6" s="21">
        <f t="shared" si="8"/>
        <v>99.88</v>
      </c>
      <c r="BX6" s="21">
        <f t="shared" si="8"/>
        <v>98.82</v>
      </c>
      <c r="BY6" s="21">
        <f t="shared" si="8"/>
        <v>97.58</v>
      </c>
      <c r="BZ6" s="21">
        <f t="shared" si="8"/>
        <v>98.33</v>
      </c>
      <c r="CA6" s="20" t="str">
        <f>IF(CA7="","",IF(CA7="-","【-】","【"&amp;SUBSTITUTE(TEXT(CA7,"#,##0.00"),"-","△")&amp;"】"))</f>
        <v>【97.94】</v>
      </c>
      <c r="CB6" s="21">
        <f>IF(CB7="",NA(),CB7)</f>
        <v>164.55</v>
      </c>
      <c r="CC6" s="21">
        <f t="shared" ref="CC6:CK6" si="9">IF(CC7="",NA(),CC7)</f>
        <v>162.91</v>
      </c>
      <c r="CD6" s="21">
        <f t="shared" si="9"/>
        <v>166.37</v>
      </c>
      <c r="CE6" s="21">
        <f t="shared" si="9"/>
        <v>167.51</v>
      </c>
      <c r="CF6" s="21">
        <f t="shared" si="9"/>
        <v>164.83</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92.04</v>
      </c>
      <c r="CY6" s="21">
        <f t="shared" ref="CY6:DG6" si="11">IF(CY7="",NA(),CY7)</f>
        <v>92.31</v>
      </c>
      <c r="CZ6" s="21">
        <f t="shared" si="11"/>
        <v>92.43</v>
      </c>
      <c r="DA6" s="21">
        <f t="shared" si="11"/>
        <v>92.65</v>
      </c>
      <c r="DB6" s="21">
        <f t="shared" si="11"/>
        <v>92.69</v>
      </c>
      <c r="DC6" s="21">
        <f t="shared" si="11"/>
        <v>95.96</v>
      </c>
      <c r="DD6" s="21">
        <f t="shared" si="11"/>
        <v>95.73</v>
      </c>
      <c r="DE6" s="21">
        <f t="shared" si="11"/>
        <v>96.1</v>
      </c>
      <c r="DF6" s="21">
        <f t="shared" si="11"/>
        <v>96.61</v>
      </c>
      <c r="DG6" s="21">
        <f t="shared" si="11"/>
        <v>96.35</v>
      </c>
      <c r="DH6" s="20" t="str">
        <f>IF(DH7="","",IF(DH7="-","【-】","【"&amp;SUBSTITUTE(TEXT(DH7,"#,##0.00"),"-","△")&amp;"】"))</f>
        <v>【96.00】</v>
      </c>
      <c r="DI6" s="21">
        <f>IF(DI7="",NA(),DI7)</f>
        <v>19.63</v>
      </c>
      <c r="DJ6" s="21">
        <f t="shared" ref="DJ6:DR6" si="12">IF(DJ7="",NA(),DJ7)</f>
        <v>22.19</v>
      </c>
      <c r="DK6" s="21">
        <f t="shared" si="12"/>
        <v>24.65</v>
      </c>
      <c r="DL6" s="21">
        <f t="shared" si="12"/>
        <v>26.81</v>
      </c>
      <c r="DM6" s="21">
        <f t="shared" si="12"/>
        <v>28.94</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1">
        <f t="shared" si="13"/>
        <v>0.21</v>
      </c>
      <c r="DW6" s="21">
        <f t="shared" si="13"/>
        <v>1.08</v>
      </c>
      <c r="DX6" s="21">
        <f t="shared" si="13"/>
        <v>1.1599999999999999</v>
      </c>
      <c r="DY6" s="21">
        <f t="shared" si="13"/>
        <v>1.63</v>
      </c>
      <c r="DZ6" s="21">
        <f t="shared" si="13"/>
        <v>1.94</v>
      </c>
      <c r="EA6" s="21">
        <f t="shared" si="13"/>
        <v>2.42</v>
      </c>
      <c r="EB6" s="21">
        <f t="shared" si="13"/>
        <v>3</v>
      </c>
      <c r="EC6" s="21">
        <f t="shared" si="13"/>
        <v>3.91</v>
      </c>
      <c r="ED6" s="20" t="str">
        <f>IF(ED7="","",IF(ED7="-","【-】","【"&amp;SUBSTITUTE(TEXT(ED7,"#,##0.00"),"-","△")&amp;"】"))</f>
        <v>【9.46】</v>
      </c>
      <c r="EE6" s="20">
        <f>IF(EE7="",NA(),EE7)</f>
        <v>0</v>
      </c>
      <c r="EF6" s="21">
        <f t="shared" ref="EF6:EN6" si="14">IF(EF7="",NA(),EF7)</f>
        <v>0.01</v>
      </c>
      <c r="EG6" s="20">
        <f t="shared" si="14"/>
        <v>0</v>
      </c>
      <c r="EH6" s="21">
        <f t="shared" si="14"/>
        <v>0.12</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272213</v>
      </c>
      <c r="D7" s="23">
        <v>46</v>
      </c>
      <c r="E7" s="23">
        <v>17</v>
      </c>
      <c r="F7" s="23">
        <v>1</v>
      </c>
      <c r="G7" s="23">
        <v>0</v>
      </c>
      <c r="H7" s="23" t="s">
        <v>96</v>
      </c>
      <c r="I7" s="23" t="s">
        <v>97</v>
      </c>
      <c r="J7" s="23" t="s">
        <v>98</v>
      </c>
      <c r="K7" s="23" t="s">
        <v>99</v>
      </c>
      <c r="L7" s="23" t="s">
        <v>100</v>
      </c>
      <c r="M7" s="23" t="s">
        <v>101</v>
      </c>
      <c r="N7" s="24" t="s">
        <v>102</v>
      </c>
      <c r="O7" s="24">
        <v>56.27</v>
      </c>
      <c r="P7" s="24">
        <v>88.59</v>
      </c>
      <c r="Q7" s="24">
        <v>71.81</v>
      </c>
      <c r="R7" s="24">
        <v>2805</v>
      </c>
      <c r="S7" s="24">
        <v>66500</v>
      </c>
      <c r="T7" s="24">
        <v>25.33</v>
      </c>
      <c r="U7" s="24">
        <v>2625.35</v>
      </c>
      <c r="V7" s="24">
        <v>58768</v>
      </c>
      <c r="W7" s="24">
        <v>6.05</v>
      </c>
      <c r="X7" s="24">
        <v>9713.7199999999993</v>
      </c>
      <c r="Y7" s="24">
        <v>104.99</v>
      </c>
      <c r="Z7" s="24">
        <v>105.86</v>
      </c>
      <c r="AA7" s="24">
        <v>104.44</v>
      </c>
      <c r="AB7" s="24">
        <v>104.25</v>
      </c>
      <c r="AC7" s="24">
        <v>105.16</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24.95</v>
      </c>
      <c r="AV7" s="24">
        <v>27.92</v>
      </c>
      <c r="AW7" s="24">
        <v>33.08</v>
      </c>
      <c r="AX7" s="24">
        <v>42.46</v>
      </c>
      <c r="AY7" s="24">
        <v>53.8</v>
      </c>
      <c r="AZ7" s="24">
        <v>37.200000000000003</v>
      </c>
      <c r="BA7" s="24">
        <v>47.13</v>
      </c>
      <c r="BB7" s="24">
        <v>50.85</v>
      </c>
      <c r="BC7" s="24">
        <v>63.13</v>
      </c>
      <c r="BD7" s="24">
        <v>70.599999999999994</v>
      </c>
      <c r="BE7" s="24">
        <v>82.75</v>
      </c>
      <c r="BF7" s="24">
        <v>1426.09</v>
      </c>
      <c r="BG7" s="24">
        <v>1384.85</v>
      </c>
      <c r="BH7" s="24">
        <v>1358.76</v>
      </c>
      <c r="BI7" s="24">
        <v>1304.6300000000001</v>
      </c>
      <c r="BJ7" s="24">
        <v>1372.31</v>
      </c>
      <c r="BK7" s="24">
        <v>843.72</v>
      </c>
      <c r="BL7" s="24">
        <v>788.62</v>
      </c>
      <c r="BM7" s="24">
        <v>772.15</v>
      </c>
      <c r="BN7" s="24">
        <v>717.6</v>
      </c>
      <c r="BO7" s="24">
        <v>718.5</v>
      </c>
      <c r="BP7" s="24">
        <v>602.55999999999995</v>
      </c>
      <c r="BQ7" s="24">
        <v>101.44</v>
      </c>
      <c r="BR7" s="24">
        <v>102.29</v>
      </c>
      <c r="BS7" s="24">
        <v>99.95</v>
      </c>
      <c r="BT7" s="24">
        <v>99.48</v>
      </c>
      <c r="BU7" s="24">
        <v>99.31</v>
      </c>
      <c r="BV7" s="24">
        <v>94.81</v>
      </c>
      <c r="BW7" s="24">
        <v>99.88</v>
      </c>
      <c r="BX7" s="24">
        <v>98.82</v>
      </c>
      <c r="BY7" s="24">
        <v>97.58</v>
      </c>
      <c r="BZ7" s="24">
        <v>98.33</v>
      </c>
      <c r="CA7" s="24">
        <v>97.94</v>
      </c>
      <c r="CB7" s="24">
        <v>164.55</v>
      </c>
      <c r="CC7" s="24">
        <v>162.91</v>
      </c>
      <c r="CD7" s="24">
        <v>166.37</v>
      </c>
      <c r="CE7" s="24">
        <v>167.51</v>
      </c>
      <c r="CF7" s="24">
        <v>164.83</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92.04</v>
      </c>
      <c r="CY7" s="24">
        <v>92.31</v>
      </c>
      <c r="CZ7" s="24">
        <v>92.43</v>
      </c>
      <c r="DA7" s="24">
        <v>92.65</v>
      </c>
      <c r="DB7" s="24">
        <v>92.69</v>
      </c>
      <c r="DC7" s="24">
        <v>95.96</v>
      </c>
      <c r="DD7" s="24">
        <v>95.73</v>
      </c>
      <c r="DE7" s="24">
        <v>96.1</v>
      </c>
      <c r="DF7" s="24">
        <v>96.61</v>
      </c>
      <c r="DG7" s="24">
        <v>96.35</v>
      </c>
      <c r="DH7" s="24">
        <v>96</v>
      </c>
      <c r="DI7" s="24">
        <v>19.63</v>
      </c>
      <c r="DJ7" s="24">
        <v>22.19</v>
      </c>
      <c r="DK7" s="24">
        <v>24.65</v>
      </c>
      <c r="DL7" s="24">
        <v>26.81</v>
      </c>
      <c r="DM7" s="24">
        <v>28.94</v>
      </c>
      <c r="DN7" s="24">
        <v>20.23</v>
      </c>
      <c r="DO7" s="24">
        <v>22.34</v>
      </c>
      <c r="DP7" s="24">
        <v>24.65</v>
      </c>
      <c r="DQ7" s="24">
        <v>24.87</v>
      </c>
      <c r="DR7" s="24">
        <v>26.94</v>
      </c>
      <c r="DS7" s="24">
        <v>42.2</v>
      </c>
      <c r="DT7" s="24">
        <v>0</v>
      </c>
      <c r="DU7" s="24">
        <v>0</v>
      </c>
      <c r="DV7" s="24">
        <v>0.21</v>
      </c>
      <c r="DW7" s="24">
        <v>1.08</v>
      </c>
      <c r="DX7" s="24">
        <v>1.1599999999999999</v>
      </c>
      <c r="DY7" s="24">
        <v>1.63</v>
      </c>
      <c r="DZ7" s="24">
        <v>1.94</v>
      </c>
      <c r="EA7" s="24">
        <v>2.42</v>
      </c>
      <c r="EB7" s="24">
        <v>3</v>
      </c>
      <c r="EC7" s="24">
        <v>3.91</v>
      </c>
      <c r="ED7" s="24">
        <v>9.4600000000000009</v>
      </c>
      <c r="EE7" s="24">
        <v>0</v>
      </c>
      <c r="EF7" s="24">
        <v>0.01</v>
      </c>
      <c r="EG7" s="24">
        <v>0</v>
      </c>
      <c r="EH7" s="24">
        <v>0.12</v>
      </c>
      <c r="EI7" s="24">
        <v>0</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2026-01-26T09:09:01Z</cp:lastPrinted>
  <dcterms:created xsi:type="dcterms:W3CDTF">2025-12-23T06:03:04Z</dcterms:created>
  <dcterms:modified xsi:type="dcterms:W3CDTF">2026-03-10T06:07:46Z</dcterms:modified>
  <cp:category/>
</cp:coreProperties>
</file>