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defaultThemeVersion="124226"/>
  <mc:AlternateContent xmlns:mc="http://schemas.openxmlformats.org/markup-compatibility/2006">
    <mc:Choice Requires="x15">
      <x15ac:absPath xmlns:x15ac="http://schemas.microsoft.com/office/spreadsheetml/2010/11/ac" url="C:\Users\user\Desktop\財政状況資料集\"/>
    </mc:Choice>
  </mc:AlternateContent>
  <xr:revisionPtr revIDLastSave="0" documentId="13_ncr:1_{7AB3FCEE-AD38-44D7-8D53-F01A2CA09665}" xr6:coauthVersionLast="45" xr6:coauthVersionMax="45" xr10:uidLastSave="{00000000-0000-0000-0000-000000000000}"/>
  <bookViews>
    <workbookView xWindow="-120" yWindow="-120" windowWidth="29040" windowHeight="15840"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9" l="1"/>
  <c r="AO35" i="9"/>
  <c r="AO34" i="9"/>
  <c r="W37" i="9"/>
  <c r="W36" i="9"/>
  <c r="W35" i="9"/>
  <c r="W34" i="9"/>
  <c r="CQ43" i="9"/>
  <c r="CQ42" i="9"/>
  <c r="CQ41" i="9"/>
  <c r="CQ40" i="9"/>
  <c r="CQ39" i="9"/>
  <c r="CO39" i="9" s="1"/>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C42" i="9" s="1"/>
  <c r="E41" i="9"/>
  <c r="E40" i="9"/>
  <c r="C40" i="9" s="1"/>
  <c r="E39" i="9"/>
  <c r="C39" i="9" s="1"/>
  <c r="E38" i="9"/>
  <c r="E37" i="9"/>
  <c r="E36" i="9"/>
  <c r="E35" i="9"/>
  <c r="E34" i="9"/>
  <c r="CO43" i="9"/>
  <c r="BW43" i="9"/>
  <c r="BE43" i="9"/>
  <c r="AM43" i="9"/>
  <c r="U43" i="9"/>
  <c r="C43" i="9"/>
  <c r="CO42" i="9"/>
  <c r="BE42" i="9"/>
  <c r="AM42" i="9"/>
  <c r="U42" i="9"/>
  <c r="CO41" i="9"/>
  <c r="BE41" i="9"/>
  <c r="AM41" i="9"/>
  <c r="U41" i="9"/>
  <c r="C41" i="9"/>
  <c r="CO40" i="9"/>
  <c r="BE40" i="9"/>
  <c r="AM40" i="9"/>
  <c r="U40" i="9"/>
  <c r="BE39" i="9"/>
  <c r="AM39" i="9"/>
  <c r="U39" i="9"/>
  <c r="CO38" i="9"/>
  <c r="BE38" i="9"/>
  <c r="AM38" i="9"/>
  <c r="U38" i="9"/>
  <c r="C38" i="9"/>
  <c r="CO37" i="9"/>
  <c r="BE37" i="9"/>
  <c r="AM37" i="9"/>
  <c r="C37" i="9"/>
  <c r="CO36" i="9"/>
  <c r="BE36" i="9"/>
  <c r="C36" i="9"/>
  <c r="BE35" i="9"/>
  <c r="C35" i="9"/>
  <c r="BE34" i="9"/>
  <c r="C34" i="9"/>
  <c r="U34" i="9" s="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W34" i="9"/>
  <c r="BW35" i="9" s="1"/>
  <c r="BW36" i="9" s="1"/>
  <c r="BW37" i="9" s="1"/>
  <c r="BW38" i="9" s="1"/>
  <c r="BW39" i="9" s="1"/>
  <c r="BW40" i="9" s="1"/>
  <c r="BW41" i="9" s="1"/>
  <c r="BW42" i="9" s="1"/>
  <c r="CO34" i="9" l="1"/>
  <c r="CO35" i="9" s="1"/>
</calcChain>
</file>

<file path=xl/sharedStrings.xml><?xml version="1.0" encoding="utf-8"?>
<sst xmlns="http://schemas.openxmlformats.org/spreadsheetml/2006/main" count="1047" uniqueCount="565">
  <si>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</si>
  <si>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</si>
  <si>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</si>
  <si>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</si>
  <si>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</si>
  <si>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</si>
  <si>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</si>
  <si>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</si>
  <si>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</si>
  <si>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</si>
  <si>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</si>
  <si>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</si>
  <si>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</si>
  <si>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</si>
  <si>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</si>
  <si>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</si>
  <si>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</si>
  <si>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</si>
  <si>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</si>
  <si>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</si>
  <si>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</si>
  <si>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</si>
  <si>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</si>
  <si>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</si>
  <si>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</si>
  <si>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</si>
  <si>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</si>
  <si>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</si>
  <si>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</si>
  <si>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</si>
  <si>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</si>
  <si>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</si>
  <si>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</si>
  <si>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</si>
  <si>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</si>
  <si>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</si>
  <si>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</si>
  <si>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</si>
  <si>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</si>
  <si>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</si>
  <si>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</si>
  <si>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</si>
  <si>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</si>
  <si>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</si>
  <si>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</si>
  <si>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</si>
  <si>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</si>
  <si>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</si>
  <si>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</si>
  <si>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</si>
  <si>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</si>
  <si>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</si>
  <si>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</si>
  <si>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</si>
  <si>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</si>
  <si>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</si>
  <si>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</si>
  <si>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</si>
  <si>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</si>
  <si>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</si>
  <si>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</si>
  <si>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</si>
  <si>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</si>
  <si>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</si>
  <si>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</si>
  <si>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</si>
  <si>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</si>
  <si>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</si>
  <si>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</si>
  <si>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</si>
  <si>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</si>
  <si>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</si>
  <si>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</si>
  <si>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</si>
  <si>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7"/>
  </si>
  <si>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</si>
  <si>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</si>
  <si>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</si>
  <si>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7"/>
  </si>
  <si>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</si>
  <si>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</si>
  <si>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</si>
  <si>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</si>
  <si>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</si>
  <si>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</si>
  <si>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7"/>
  </si>
  <si>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</si>
  <si>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</si>
  <si>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</si>
  <si>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</si>
  <si>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</si>
  <si>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</si>
  <si>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</si>
  <si>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7"/>
  </si>
  <si>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</si>
  <si>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</si>
  <si>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</si>
  <si>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</si>
  <si>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</si>
  <si>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7"/>
  </si>
  <si>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</si>
  <si>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</si>
  <si>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</si>
  <si>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</si>
  <si>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7"/>
  </si>
  <si>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</si>
  <si>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</si>
  <si>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</si>
  <si>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</si>
  <si>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17"/>
  </si>
  <si>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</si>
  <si>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</si>
  <si>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</si>
  <si>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</si>
  <si>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</si>
  <si>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</si>
  <si>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</si>
  <si>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</si>
  <si>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7"/>
  </si>
  <si>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</si>
  <si>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</si>
  <si>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</si>
  <si>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</si>
  <si>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</si>
  <si>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</si>
  <si>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7"/>
  </si>
  <si>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</si>
  <si>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</si>
  <si>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</si>
  <si>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</si>
  <si>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</si>
  <si>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</si>
  <si>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</si>
  <si>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</si>
  <si>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7"/>
  </si>
  <si>
    <t>市立柏原病院事業会計</t>
    <phoneticPr fontId="5"/>
  </si>
  <si>
    <t>うち日本人(％)</t>
    <phoneticPr fontId="5"/>
  </si>
  <si>
    <t>-1.0</t>
    <phoneticPr fontId="5"/>
  </si>
  <si>
    <t>第3次</t>
    <rPh sb="0" eb="1">
      <t>ダイ</t>
    </rPh>
    <rPh sb="2" eb="3">
      <t>ジ</t>
    </rPh>
    <phoneticPr fontId="5"/>
  </si>
  <si>
    <t>標準税収入額等</t>
    <phoneticPr fontId="17"/>
  </si>
  <si>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</si>
  <si>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</si>
  <si>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5"/>
  </si>
  <si>
    <t>歳入一般財源等</t>
    <rPh sb="0" eb="2">
      <t>サイニュウ</t>
    </rPh>
    <rPh sb="2" eb="4">
      <t>イッパン</t>
    </rPh>
    <rPh sb="4" eb="6">
      <t>ザイゲン</t>
    </rPh>
    <rPh sb="6" eb="7">
      <t>トウ</t>
    </rPh>
    <phoneticPr fontId="17"/>
  </si>
  <si>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</si>
  <si>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</si>
  <si>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</si>
  <si>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</si>
  <si>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</si>
  <si>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</si>
  <si>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</si>
  <si>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</si>
  <si>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</si>
  <si>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</si>
  <si>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</si>
  <si>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</si>
  <si>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</si>
  <si>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</si>
  <si>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</si>
  <si>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</si>
  <si>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</si>
  <si>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</si>
  <si>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</si>
  <si>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</si>
  <si>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</si>
  <si>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</si>
  <si>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</si>
  <si>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7"/>
  </si>
  <si>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</si>
  <si>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</si>
  <si>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</si>
  <si>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</si>
  <si>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</si>
  <si>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</si>
  <si>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</si>
  <si>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</si>
  <si>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</si>
  <si>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</si>
  <si>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</si>
  <si>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</si>
  <si>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</si>
  <si>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</si>
  <si>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</si>
  <si>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</si>
  <si>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</si>
  <si>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</si>
  <si>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</si>
  <si>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</si>
  <si>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</si>
  <si>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</si>
  <si>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</si>
  <si>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</si>
  <si>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</si>
  <si>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</si>
  <si>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</si>
  <si>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7"/>
  </si>
  <si>
    <t>大阪府柏原市</t>
    <phoneticPr fontId="17"/>
  </si>
  <si>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</si>
  <si>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</si>
  <si>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</si>
  <si>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</si>
  <si>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</si>
  <si>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</si>
  <si>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</si>
  <si>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</si>
  <si>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</si>
  <si>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</si>
  <si>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</si>
  <si>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</si>
  <si>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</si>
  <si>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</si>
  <si>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</si>
  <si>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</si>
  <si>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</si>
  <si>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</si>
  <si>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</si>
  <si>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7"/>
  </si>
  <si>
    <t>利子割交付金</t>
  </si>
  <si>
    <t>　　市町村民税</t>
    <phoneticPr fontId="5"/>
  </si>
  <si>
    <t>総務費</t>
  </si>
  <si>
    <t>配当割交付金</t>
    <rPh sb="0" eb="2">
      <t>ハイトウ</t>
    </rPh>
    <rPh sb="2" eb="3">
      <t>ワリ</t>
    </rPh>
    <rPh sb="3" eb="6">
      <t>コウフキン</t>
    </rPh>
    <phoneticPr fontId="1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</si>
  <si>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</si>
  <si>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</si>
  <si>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2"/>
  </si>
  <si>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</si>
  <si>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</si>
  <si>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</si>
  <si>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</si>
  <si>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</si>
  <si>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</si>
  <si>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</si>
  <si>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</si>
  <si>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</si>
  <si>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</si>
  <si>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</si>
  <si>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</si>
  <si>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</si>
  <si>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</si>
  <si>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</si>
  <si>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</si>
  <si>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</si>
  <si>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</si>
  <si>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</si>
  <si>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</si>
  <si>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</si>
  <si>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</si>
  <si>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</si>
  <si>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</si>
  <si>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</si>
  <si>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</si>
  <si>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</si>
  <si>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</si>
  <si>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7"/>
  </si>
  <si>
    <t>　震災復興特別交付税</t>
    <phoneticPr fontId="17"/>
  </si>
  <si>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</si>
  <si>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</si>
  <si>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</si>
  <si>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</si>
  <si>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</si>
  <si>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</si>
  <si>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</si>
  <si>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</si>
  <si>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</si>
  <si>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</si>
  <si>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</si>
  <si>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</si>
  <si>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</si>
  <si>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</si>
  <si>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</si>
  <si>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</si>
  <si>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3"/>
  </si>
  <si>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</si>
  <si>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</si>
  <si>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</si>
  <si>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</si>
  <si>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</si>
  <si>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</si>
  <si>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</si>
  <si>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</si>
  <si>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</si>
  <si>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</si>
  <si>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</si>
  <si>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</si>
  <si>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</si>
  <si>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</si>
  <si>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</si>
  <si>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</si>
  <si>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</si>
  <si>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</si>
  <si>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</si>
  <si>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</si>
  <si>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</si>
  <si>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7"/>
  </si>
  <si>
    <t>繰越金</t>
  </si>
  <si>
    <t>・計</t>
    <phoneticPr fontId="5"/>
  </si>
  <si>
    <t>市町村民税</t>
    <rPh sb="0" eb="3">
      <t>シチョウソン</t>
    </rPh>
    <rPh sb="3" eb="4">
      <t>ミン</t>
    </rPh>
    <rPh sb="4" eb="5">
      <t>ゼイ</t>
    </rPh>
    <phoneticPr fontId="5"/>
  </si>
  <si>
    <t>　うち利子</t>
    <phoneticPr fontId="17"/>
  </si>
  <si>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</si>
  <si>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</si>
  <si>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</si>
  <si>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</si>
  <si>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</si>
  <si>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</si>
  <si>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</si>
  <si>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</si>
  <si>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</si>
  <si>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</si>
  <si>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</si>
  <si>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</si>
  <si>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</si>
  <si>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</si>
  <si>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7"/>
  </si>
  <si>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</si>
  <si>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</si>
  <si>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7"/>
  </si>
  <si>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</si>
  <si>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</si>
  <si>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</si>
  <si>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</si>
  <si>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</si>
  <si>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</si>
  <si>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</si>
  <si>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</si>
  <si>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</si>
  <si>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</si>
  <si>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</si>
  <si>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</si>
  <si>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</si>
  <si>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</si>
  <si>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</si>
  <si>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</si>
  <si>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7"/>
  </si>
  <si>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</si>
  <si>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</si>
  <si>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</si>
  <si>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</si>
  <si>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</si>
  <si>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</si>
  <si>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</si>
  <si>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</si>
  <si>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</si>
  <si>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</si>
  <si>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</si>
  <si>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</si>
  <si>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</si>
  <si>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大阪府柏原市</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</si>
  <si>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</si>
  <si>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</si>
  <si>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</si>
  <si>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</si>
  <si>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</si>
  <si>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</si>
  <si>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</si>
  <si>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</si>
  <si>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</si>
  <si>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</si>
  <si>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</si>
  <si>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</si>
  <si>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</si>
  <si>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</si>
  <si>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</si>
  <si>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</si>
  <si>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</si>
  <si>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</si>
  <si>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</si>
  <si>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</si>
  <si>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</si>
  <si>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</si>
  <si>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</si>
  <si>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</si>
  <si>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</si>
  <si>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</si>
  <si>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</si>
  <si>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</si>
  <si>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</si>
  <si>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</si>
  <si>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</si>
  <si>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</si>
  <si>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</si>
  <si>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</si>
  <si>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</si>
  <si>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</si>
  <si>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</si>
  <si>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</si>
  <si>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</si>
  <si>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</si>
  <si>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</si>
  <si>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</si>
  <si>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</si>
  <si>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</si>
  <si>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</si>
  <si>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</si>
  <si>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</si>
  <si>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</si>
  <si>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</si>
  <si>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</si>
  <si>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</si>
  <si>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</si>
  <si>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</si>
  <si>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</si>
  <si>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</si>
  <si>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平成26年度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</si>
  <si>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</si>
  <si>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</si>
  <si>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</si>
  <si>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</si>
  <si>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</si>
  <si>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</si>
  <si>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</si>
  <si>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</si>
  <si>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</si>
  <si>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</si>
  <si>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</si>
  <si>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</si>
  <si>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</si>
  <si>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</si>
  <si>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</si>
  <si>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</si>
  <si>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</si>
  <si>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</si>
  <si>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</si>
  <si>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</si>
  <si>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</si>
  <si>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</si>
  <si>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</si>
  <si>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</si>
  <si>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</si>
  <si>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</si>
  <si>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</si>
  <si>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</si>
  <si>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</si>
  <si>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</si>
  <si>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</si>
  <si>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</si>
  <si>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</si>
  <si>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</si>
  <si>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</si>
  <si>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</si>
  <si>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</si>
  <si>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</si>
  <si>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</si>
  <si>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</si>
  <si>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</si>
  <si>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</si>
  <si>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</si>
  <si>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</si>
  <si>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</si>
  <si>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</si>
  <si>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3"/>
  </si>
  <si>
    <t>平成28年度</t>
    <rPh sb="0" eb="2">
      <t>ヘイセイ</t>
    </rPh>
    <rPh sb="4" eb="6">
      <t>ネンド</t>
    </rPh>
    <phoneticPr fontId="13"/>
  </si>
  <si>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</si>
  <si>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</si>
  <si>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</si>
  <si>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</si>
  <si>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</si>
  <si>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3"/>
  </si>
  <si>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</si>
  <si>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</si>
  <si>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3"/>
  </si>
  <si>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</si>
  <si>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</si>
  <si>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3"/>
  </si>
  <si>
    <t>(Ｃ)－(Ｄ)</t>
    <phoneticPr fontId="5"/>
  </si>
  <si>
    <t>将来負担比率</t>
    <rPh sb="0" eb="2">
      <t>ショウライ</t>
    </rPh>
    <rPh sb="2" eb="4">
      <t>フタン</t>
    </rPh>
    <rPh sb="4" eb="6">
      <t>ヒリツ</t>
    </rPh>
    <phoneticPr fontId="13"/>
  </si>
  <si>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</si>
  <si>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</si>
  <si>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</si>
  <si>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</si>
  <si>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</si>
  <si>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</si>
  <si>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</si>
  <si>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</si>
  <si>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</si>
  <si>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</si>
  <si>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</si>
  <si>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</si>
  <si>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</si>
  <si>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</si>
  <si>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</si>
  <si>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</si>
  <si>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</si>
  <si>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</si>
  <si>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</si>
  <si>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</si>
  <si>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</si>
  <si>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</si>
  <si>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</si>
  <si>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</si>
  <si>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</si>
  <si>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</si>
  <si>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</si>
  <si>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</si>
  <si>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</si>
  <si>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</si>
  <si>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</si>
  <si>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</si>
  <si>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</si>
  <si>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</si>
  <si>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</si>
  <si>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</si>
  <si>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</si>
  <si>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</si>
  <si>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</si>
  <si>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</si>
  <si>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</si>
  <si>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</si>
  <si>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</si>
  <si>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</si>
  <si>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</si>
  <si>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</si>
  <si>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</si>
  <si>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</si>
  <si>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</si>
  <si>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</si>
  <si>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</si>
  <si>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</si>
  <si>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</si>
  <si>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</si>
  <si>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</si>
  <si>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</si>
  <si>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</si>
  <si>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</si>
  <si>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</si>
  <si>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1.36</t>
  </si>
  <si>
    <t>▲ 0.98</t>
  </si>
  <si>
    <t>▲ 2.62</t>
  </si>
  <si>
    <t>▲ 1.49</t>
  </si>
  <si>
    <t>国民健康保険事業特別会計（事業勘定）</t>
  </si>
  <si>
    <t>▲ 5.56</t>
  </si>
  <si>
    <t>▲ 7.19</t>
  </si>
  <si>
    <t>▲ 7.14</t>
  </si>
  <si>
    <t>▲ 5.95</t>
  </si>
  <si>
    <t>▲ 4.39</t>
  </si>
  <si>
    <t>市立柏原病院事業会計</t>
  </si>
  <si>
    <t>▲ 2.68</t>
  </si>
  <si>
    <t>▲ 3.13</t>
  </si>
  <si>
    <t>▲ 3.35</t>
  </si>
  <si>
    <t>▲ 1.33</t>
  </si>
  <si>
    <t>水道事業会計</t>
  </si>
  <si>
    <t>介護保険事業特別会計</t>
  </si>
  <si>
    <t>一般会計</t>
  </si>
  <si>
    <t>下水道事業会計</t>
  </si>
  <si>
    <t>後期高齢者医療事業特別会計</t>
  </si>
  <si>
    <t>国民健康保険事業特別会計（施設勘定堅上診療所）</t>
  </si>
  <si>
    <t>その他会計（赤字）</t>
  </si>
  <si>
    <t>その他会計（黒字）</t>
  </si>
  <si>
    <t>-</t>
    <phoneticPr fontId="2"/>
  </si>
  <si>
    <t>-</t>
    <phoneticPr fontId="2"/>
  </si>
  <si>
    <t>-</t>
    <phoneticPr fontId="2"/>
  </si>
  <si>
    <t>柏原羽曳野藤井寺消防組合（一般会計）</t>
    <rPh sb="0" eb="2">
      <t>カシワラ</t>
    </rPh>
    <rPh sb="2" eb="5">
      <t>ハビキノ</t>
    </rPh>
    <rPh sb="5" eb="8">
      <t>フジイデラ</t>
    </rPh>
    <rPh sb="8" eb="10">
      <t>ショウボウ</t>
    </rPh>
    <rPh sb="10" eb="12">
      <t>クミアイ</t>
    </rPh>
    <rPh sb="13" eb="15">
      <t>イッパン</t>
    </rPh>
    <rPh sb="15" eb="17">
      <t>カイケイ</t>
    </rPh>
    <phoneticPr fontId="2"/>
  </si>
  <si>
    <t>藤井寺市柏原市学校給食組合（一般会計）</t>
    <rPh sb="0" eb="4">
      <t>フジイデラシ</t>
    </rPh>
    <rPh sb="4" eb="7">
      <t>カシワラシ</t>
    </rPh>
    <rPh sb="7" eb="9">
      <t>ガッコウ</t>
    </rPh>
    <rPh sb="9" eb="11">
      <t>キュウショク</t>
    </rPh>
    <rPh sb="11" eb="13">
      <t>クミアイ</t>
    </rPh>
    <rPh sb="14" eb="16">
      <t>イッパン</t>
    </rPh>
    <rPh sb="16" eb="18">
      <t>カイケイ</t>
    </rPh>
    <phoneticPr fontId="2"/>
  </si>
  <si>
    <t>大和川右岸水防事務組合（一般会計）</t>
    <rPh sb="0" eb="3">
      <t>ヤマトガワ</t>
    </rPh>
    <rPh sb="3" eb="5">
      <t>ウガン</t>
    </rPh>
    <rPh sb="5" eb="7">
      <t>スイボウ</t>
    </rPh>
    <rPh sb="7" eb="9">
      <t>ジム</t>
    </rPh>
    <rPh sb="9" eb="11">
      <t>クミアイ</t>
    </rPh>
    <rPh sb="12" eb="14">
      <t>イッパン</t>
    </rPh>
    <rPh sb="14" eb="16">
      <t>カイケイ</t>
    </rPh>
    <phoneticPr fontId="2"/>
  </si>
  <si>
    <t>八尾市柏原市火葬場組合（一般会計）</t>
    <rPh sb="0" eb="3">
      <t>ヤオシ</t>
    </rPh>
    <rPh sb="3" eb="6">
      <t>カシワラシ</t>
    </rPh>
    <rPh sb="6" eb="8">
      <t>カソウ</t>
    </rPh>
    <rPh sb="8" eb="9">
      <t>ジョウ</t>
    </rPh>
    <rPh sb="9" eb="11">
      <t>クミアイ</t>
    </rPh>
    <rPh sb="12" eb="14">
      <t>イッパン</t>
    </rPh>
    <rPh sb="14" eb="16">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</si>
  <si>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</si>
  <si>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</si>
  <si>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柏原市土地開発公社</t>
    <rPh sb="0" eb="3">
      <t>カシワラシ</t>
    </rPh>
    <rPh sb="3" eb="5">
      <t>トチ</t>
    </rPh>
    <rPh sb="5" eb="7">
      <t>カイハツ</t>
    </rPh>
    <rPh sb="7" eb="9">
      <t>コウシャ</t>
    </rPh>
    <phoneticPr fontId="2"/>
  </si>
  <si>
    <t>柏原市健康推進財団</t>
    <rPh sb="0" eb="3">
      <t>カシワラシ</t>
    </rPh>
    <rPh sb="3" eb="5">
      <t>ケンコウ</t>
    </rPh>
    <rPh sb="5" eb="7">
      <t>スイシン</t>
    </rPh>
    <rPh sb="7" eb="9">
      <t>ザイダン</t>
    </rPh>
    <phoneticPr fontId="2"/>
  </si>
  <si>
    <t>-</t>
    <phoneticPr fontId="2"/>
  </si>
  <si>
    <t>-</t>
    <phoneticPr fontId="2"/>
  </si>
  <si>
    <t>-</t>
    <phoneticPr fontId="2"/>
  </si>
  <si>
    <t>大阪広域水道企業団（工業用水道事業会計）</t>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</si>
  <si>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</si>
  <si>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</si>
  <si>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柏羽藤環境事業組合（一般会計）</t>
    <rPh sb="0" eb="1">
      <t>カシワ</t>
    </rPh>
    <rPh sb="1" eb="2">
      <t>バネ</t>
    </rPh>
    <rPh sb="2" eb="3">
      <t>フジ</t>
    </rPh>
    <rPh sb="3" eb="5">
      <t>カンキョウ</t>
    </rPh>
    <rPh sb="5" eb="7">
      <t>ジギョウ</t>
    </rPh>
    <rPh sb="7" eb="9">
      <t>クミアイ</t>
    </rPh>
    <rPh sb="10" eb="12">
      <t>イッパン</t>
    </rPh>
    <rPh sb="12" eb="14">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</si>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</sst>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bottom style="double">
        <color indexed="64"/>
      </bottom>
      <diagonal/>
    </border>
    <border>
      <left/>
      <right style="medium">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diagonal/>
    </border>
    <border>
      <left style="hair">
        <color indexed="64"/>
      </left>
      <right style="medium">
        <color indexed="64"/>
      </right>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s>
  <cellStyleXfs count="38">
    <xf numFmtId="0" fontId="0" fillId="0" borderId="0">
      <alignment vertical="center"/>
    </xf>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xf numFmtId="0" fontId="8" fillId="0" borderId="0">
      <alignment vertical="center"/>
    </xf>
    <xf numFmtId="0" fontId="1" fillId="0" borderId="0">
      <alignment vertical="center"/>
    </xf>
    <xf numFmtId="0" fontId="13"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 fillId="0" borderId="0">
      <alignment vertical="center"/>
    </xf>
    <xf numFmtId="0" fontId="29" fillId="0" borderId="0">
      <alignment vertical="center"/>
    </xf>
    <xf numFmtId="0" fontId="8" fillId="0" borderId="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29"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cellStyleXfs>
  <cellXfs count="1194">
    <xf numFmtId="0" fontId="0" fillId="0" borderId="0" xfId="0">
      <alignment vertical="center"/>
    </xf>
    <xf numFmtId="0" fontId="1" fillId="0" borderId="0" xfId="22">
      <alignment vertical="center"/>
    </xf>
    <xf numFmtId="0" fontId="3" fillId="0" borderId="0" xfId="22" applyFont="1">
      <alignment vertical="center"/>
    </xf>
    <xf numFmtId="0" fontId="4" fillId="0" borderId="0" xfId="22" applyFont="1" applyAlignment="1">
      <alignment horizontal="right" vertical="center"/>
    </xf>
    <xf numFmtId="0" fontId="6" fillId="2" borderId="1" xfId="22" applyFont="1" applyFill="1" applyBorder="1" applyAlignment="1"/>
    <xf numFmtId="0" fontId="6" fillId="2" borderId="2" xfId="22" applyFont="1" applyFill="1" applyBorder="1" applyAlignment="1">
      <alignment horizontal="right" vertical="top"/>
    </xf>
    <xf numFmtId="0" fontId="6" fillId="2" borderId="3" xfId="22" applyFont="1" applyFill="1" applyBorder="1" applyAlignment="1">
      <alignment horizontal="right" vertical="top"/>
    </xf>
    <xf numFmtId="0" fontId="6" fillId="2" borderId="4" xfId="22" applyFont="1" applyFill="1" applyBorder="1" applyAlignment="1">
      <alignment horizontal="center" vertical="center"/>
    </xf>
    <xf numFmtId="0" fontId="6" fillId="2" borderId="5" xfId="22" applyFont="1" applyFill="1" applyBorder="1" applyAlignment="1">
      <alignment horizontal="center" vertical="center"/>
    </xf>
    <xf numFmtId="0" fontId="6" fillId="2" borderId="6" xfId="22" applyFont="1" applyFill="1" applyBorder="1" applyAlignment="1">
      <alignment horizontal="center" vertical="center"/>
    </xf>
    <xf numFmtId="0" fontId="6" fillId="0" borderId="7" xfId="22" applyFont="1" applyFill="1" applyBorder="1" applyAlignment="1">
      <alignment horizontal="center" vertical="center" wrapText="1"/>
    </xf>
    <xf numFmtId="176" fontId="6" fillId="0" borderId="4" xfId="22" applyNumberFormat="1" applyFont="1" applyFill="1" applyBorder="1" applyAlignment="1" applyProtection="1">
      <alignment horizontal="right" vertical="center" wrapText="1"/>
    </xf>
    <xf numFmtId="176" fontId="6" fillId="0" borderId="5" xfId="22" applyNumberFormat="1" applyFont="1" applyFill="1" applyBorder="1" applyAlignment="1" applyProtection="1">
      <alignment horizontal="right" vertical="center" wrapText="1"/>
    </xf>
    <xf numFmtId="176" fontId="6" fillId="0" borderId="8" xfId="22" applyNumberFormat="1" applyFont="1" applyFill="1" applyBorder="1" applyAlignment="1" applyProtection="1">
      <alignment horizontal="right" vertical="center" wrapText="1"/>
    </xf>
    <xf numFmtId="0" fontId="6" fillId="0" borderId="9" xfId="22" applyFont="1" applyFill="1" applyBorder="1" applyAlignment="1">
      <alignment horizontal="center" vertical="center" wrapText="1"/>
    </xf>
    <xf numFmtId="176" fontId="6" fillId="0" borderId="10" xfId="22" applyNumberFormat="1" applyFont="1" applyFill="1" applyBorder="1" applyAlignment="1" applyProtection="1">
      <alignment horizontal="right" vertical="center" wrapText="1"/>
    </xf>
    <xf numFmtId="176" fontId="6" fillId="0" borderId="11" xfId="22" applyNumberFormat="1" applyFont="1" applyFill="1" applyBorder="1" applyAlignment="1" applyProtection="1">
      <alignment horizontal="right" vertical="center" wrapText="1"/>
    </xf>
    <xf numFmtId="176" fontId="6" fillId="0" borderId="12" xfId="22" applyNumberFormat="1" applyFont="1" applyFill="1" applyBorder="1" applyAlignment="1" applyProtection="1">
      <alignment horizontal="right" vertical="center" wrapText="1"/>
    </xf>
    <xf numFmtId="0" fontId="6" fillId="0" borderId="13" xfId="22" applyFont="1" applyFill="1" applyBorder="1" applyAlignment="1">
      <alignment horizontal="center" vertical="center"/>
    </xf>
    <xf numFmtId="176" fontId="6" fillId="0" borderId="14" xfId="22" applyNumberFormat="1" applyFont="1" applyFill="1" applyBorder="1" applyAlignment="1" applyProtection="1">
      <alignment horizontal="right" vertical="center" wrapText="1"/>
    </xf>
    <xf numFmtId="176" fontId="6" fillId="0" borderId="15" xfId="22" applyNumberFormat="1" applyFont="1" applyFill="1" applyBorder="1" applyAlignment="1" applyProtection="1">
      <alignment horizontal="right" vertical="center" wrapText="1"/>
    </xf>
    <xf numFmtId="176" fontId="6" fillId="0" borderId="16" xfId="22" applyNumberFormat="1" applyFont="1" applyFill="1" applyBorder="1" applyAlignment="1" applyProtection="1">
      <alignment horizontal="right" vertical="center" wrapText="1"/>
    </xf>
    <xf numFmtId="0" fontId="6" fillId="0" borderId="0" xfId="37" applyFont="1">
      <alignment vertical="center"/>
    </xf>
    <xf numFmtId="0" fontId="1" fillId="0" borderId="0" xfId="37">
      <alignment vertical="center"/>
    </xf>
    <xf numFmtId="0" fontId="4" fillId="0" borderId="0" xfId="37" applyFont="1" applyAlignment="1">
      <alignment horizontal="right" vertical="center"/>
    </xf>
    <xf numFmtId="0" fontId="6" fillId="3" borderId="1" xfId="37" applyFont="1" applyFill="1" applyBorder="1" applyAlignment="1"/>
    <xf numFmtId="0" fontId="6" fillId="3" borderId="2" xfId="37" applyFont="1" applyFill="1" applyBorder="1" applyAlignment="1">
      <alignment horizontal="right" vertical="top"/>
    </xf>
    <xf numFmtId="0" fontId="6" fillId="3" borderId="3" xfId="37" applyFont="1" applyFill="1" applyBorder="1" applyAlignment="1">
      <alignment horizontal="right" vertical="top"/>
    </xf>
    <xf numFmtId="0" fontId="6" fillId="3" borderId="17" xfId="37" applyFont="1" applyFill="1" applyBorder="1" applyAlignment="1">
      <alignment horizontal="center" vertical="center"/>
    </xf>
    <xf numFmtId="0" fontId="6" fillId="3" borderId="5" xfId="37" applyFont="1" applyFill="1" applyBorder="1" applyAlignment="1">
      <alignment horizontal="center" vertical="center"/>
    </xf>
    <xf numFmtId="0" fontId="6" fillId="3" borderId="8" xfId="37" applyFont="1" applyFill="1" applyBorder="1" applyAlignment="1">
      <alignment horizontal="center" vertical="center"/>
    </xf>
    <xf numFmtId="0" fontId="6" fillId="0" borderId="18" xfId="37" applyFont="1" applyFill="1" applyBorder="1" applyAlignment="1">
      <alignment vertical="center" wrapText="1"/>
    </xf>
    <xf numFmtId="176" fontId="6" fillId="0" borderId="19" xfId="37" applyNumberFormat="1" applyFont="1" applyFill="1" applyBorder="1" applyAlignment="1">
      <alignment horizontal="right" vertical="center"/>
    </xf>
    <xf numFmtId="176" fontId="6" fillId="0" borderId="20" xfId="37" applyNumberFormat="1" applyFont="1" applyFill="1" applyBorder="1" applyAlignment="1">
      <alignment horizontal="right" vertical="center"/>
    </xf>
    <xf numFmtId="176" fontId="6" fillId="0" borderId="21" xfId="37" applyNumberFormat="1" applyFont="1" applyFill="1" applyBorder="1" applyAlignment="1">
      <alignment horizontal="right" vertical="center"/>
    </xf>
    <xf numFmtId="0" fontId="6" fillId="0" borderId="22" xfId="37" applyFont="1" applyFill="1" applyBorder="1" applyAlignment="1">
      <alignment vertical="center"/>
    </xf>
    <xf numFmtId="176" fontId="6" fillId="0" borderId="23" xfId="37" applyNumberFormat="1" applyFont="1" applyFill="1" applyBorder="1" applyAlignment="1">
      <alignment horizontal="right" vertical="center"/>
    </xf>
    <xf numFmtId="176" fontId="6" fillId="0" borderId="24" xfId="37" applyNumberFormat="1" applyFont="1" applyFill="1" applyBorder="1" applyAlignment="1">
      <alignment horizontal="right" vertical="center"/>
    </xf>
    <xf numFmtId="176" fontId="6" fillId="0" borderId="25" xfId="37" applyNumberFormat="1" applyFont="1" applyFill="1" applyBorder="1" applyAlignment="1">
      <alignment horizontal="right" vertical="center"/>
    </xf>
    <xf numFmtId="0" fontId="6" fillId="0" borderId="9" xfId="37" applyFont="1" applyFill="1" applyBorder="1" applyAlignment="1">
      <alignment vertical="center"/>
    </xf>
    <xf numFmtId="0" fontId="6" fillId="0" borderId="13" xfId="37" applyFont="1" applyFill="1" applyBorder="1" applyAlignment="1">
      <alignment vertical="center"/>
    </xf>
    <xf numFmtId="176" fontId="6" fillId="0" borderId="14" xfId="37" applyNumberFormat="1" applyFont="1" applyFill="1" applyBorder="1" applyAlignment="1">
      <alignment horizontal="right" vertical="center"/>
    </xf>
    <xf numFmtId="176" fontId="6" fillId="0" borderId="15" xfId="37" applyNumberFormat="1" applyFont="1" applyFill="1" applyBorder="1" applyAlignment="1">
      <alignment horizontal="right" vertical="center"/>
    </xf>
    <xf numFmtId="176" fontId="6" fillId="0" borderId="16" xfId="37" applyNumberFormat="1" applyFont="1" applyFill="1" applyBorder="1" applyAlignment="1">
      <alignment horizontal="right" vertical="center"/>
    </xf>
    <xf numFmtId="0" fontId="7" fillId="0" borderId="0" xfId="37" applyFont="1" applyFill="1" applyBorder="1" applyAlignment="1"/>
    <xf numFmtId="0" fontId="7" fillId="0" borderId="0" xfId="37" applyNumberFormat="1" applyFont="1" applyFill="1" applyBorder="1" applyAlignment="1">
      <alignment vertical="center" wrapText="1"/>
    </xf>
    <xf numFmtId="0" fontId="7" fillId="0" borderId="0" xfId="37" applyNumberFormat="1" applyFont="1" applyBorder="1" applyAlignment="1">
      <alignment vertical="center" wrapText="1"/>
    </xf>
    <xf numFmtId="0" fontId="6" fillId="0" borderId="0" xfId="37" applyNumberFormat="1" applyFont="1" applyFill="1" applyBorder="1" applyAlignment="1">
      <alignment vertical="center"/>
    </xf>
    <xf numFmtId="0" fontId="3" fillId="0" borderId="0" xfId="24" applyFont="1">
      <alignment vertical="center"/>
    </xf>
    <xf numFmtId="0" fontId="1" fillId="0" borderId="0" xfId="24">
      <alignment vertical="center"/>
    </xf>
    <xf numFmtId="0" fontId="4" fillId="0" borderId="0" xfId="24" applyFont="1" applyAlignment="1">
      <alignment horizontal="center" vertical="center"/>
    </xf>
    <xf numFmtId="0" fontId="7" fillId="2" borderId="1" xfId="24" applyFont="1" applyFill="1" applyBorder="1" applyAlignment="1"/>
    <xf numFmtId="0" fontId="7" fillId="2" borderId="2" xfId="24" applyFont="1" applyFill="1" applyBorder="1" applyAlignment="1"/>
    <xf numFmtId="0" fontId="7" fillId="2" borderId="2" xfId="24" applyFont="1" applyFill="1" applyBorder="1" applyAlignment="1">
      <alignment horizontal="right" vertical="center"/>
    </xf>
    <xf numFmtId="0" fontId="7" fillId="2" borderId="3" xfId="24" applyFont="1" applyFill="1" applyBorder="1" applyAlignment="1">
      <alignment horizontal="right" vertical="top"/>
    </xf>
    <xf numFmtId="0" fontId="7" fillId="2" borderId="17" xfId="24" applyFont="1" applyFill="1" applyBorder="1" applyAlignment="1">
      <alignment horizontal="center" vertical="center"/>
    </xf>
    <xf numFmtId="0" fontId="7" fillId="2" borderId="5" xfId="24" applyFont="1" applyFill="1" applyBorder="1" applyAlignment="1">
      <alignment horizontal="center" vertical="center"/>
    </xf>
    <xf numFmtId="0" fontId="7" fillId="2" borderId="6" xfId="24" applyFont="1" applyFill="1" applyBorder="1" applyAlignment="1">
      <alignment horizontal="center" vertical="center"/>
    </xf>
    <xf numFmtId="0" fontId="7" fillId="0" borderId="26" xfId="24" applyFont="1" applyFill="1" applyBorder="1" applyAlignment="1">
      <alignment vertical="center" wrapText="1"/>
    </xf>
    <xf numFmtId="177" fontId="7" fillId="0" borderId="19" xfId="24" applyNumberFormat="1" applyFont="1" applyFill="1" applyBorder="1" applyAlignment="1" applyProtection="1">
      <alignment horizontal="right" vertical="center"/>
    </xf>
    <xf numFmtId="177" fontId="7" fillId="0" borderId="20" xfId="24" applyNumberFormat="1" applyFont="1" applyFill="1" applyBorder="1" applyAlignment="1" applyProtection="1">
      <alignment horizontal="right" vertical="center"/>
    </xf>
    <xf numFmtId="177" fontId="7" fillId="0" borderId="21" xfId="24" applyNumberFormat="1" applyFont="1" applyFill="1" applyBorder="1" applyAlignment="1" applyProtection="1">
      <alignment horizontal="right" vertical="center"/>
    </xf>
    <xf numFmtId="0" fontId="7" fillId="0" borderId="27" xfId="24" applyFont="1" applyFill="1" applyBorder="1" applyAlignment="1">
      <alignment vertical="center"/>
    </xf>
    <xf numFmtId="177" fontId="7" fillId="0" borderId="23" xfId="24" applyNumberFormat="1" applyFont="1" applyFill="1" applyBorder="1" applyAlignment="1" applyProtection="1">
      <alignment horizontal="right" vertical="center"/>
    </xf>
    <xf numFmtId="177" fontId="7" fillId="0" borderId="24" xfId="24" applyNumberFormat="1" applyFont="1" applyFill="1" applyBorder="1" applyAlignment="1" applyProtection="1">
      <alignment horizontal="right" vertical="center"/>
    </xf>
    <xf numFmtId="177" fontId="7" fillId="0" borderId="25" xfId="24" applyNumberFormat="1" applyFont="1" applyFill="1" applyBorder="1" applyAlignment="1" applyProtection="1">
      <alignment horizontal="right" vertical="center"/>
    </xf>
    <xf numFmtId="0" fontId="7" fillId="0" borderId="28" xfId="24" applyFont="1" applyFill="1" applyBorder="1" applyAlignment="1">
      <alignment vertical="center"/>
    </xf>
    <xf numFmtId="0" fontId="7" fillId="0" borderId="29" xfId="24" applyFont="1" applyFill="1" applyBorder="1" applyAlignment="1">
      <alignment vertical="center"/>
    </xf>
    <xf numFmtId="177" fontId="7" fillId="0" borderId="14" xfId="24" applyNumberFormat="1" applyFont="1" applyFill="1" applyBorder="1" applyAlignment="1" applyProtection="1">
      <alignment horizontal="right" vertical="center"/>
    </xf>
    <xf numFmtId="177" fontId="7" fillId="0" borderId="15" xfId="24" applyNumberFormat="1" applyFont="1" applyFill="1" applyBorder="1" applyAlignment="1" applyProtection="1">
      <alignment horizontal="right" vertical="center"/>
    </xf>
    <xf numFmtId="177" fontId="7" fillId="0" borderId="16" xfId="24" applyNumberFormat="1" applyFont="1" applyFill="1" applyBorder="1" applyAlignment="1" applyProtection="1">
      <alignment horizontal="right" vertical="center"/>
    </xf>
    <xf numFmtId="0" fontId="7" fillId="0" borderId="0" xfId="24" applyFont="1" applyAlignment="1"/>
    <xf numFmtId="0" fontId="1" fillId="0" borderId="0" xfId="23">
      <alignment vertical="center"/>
    </xf>
    <xf numFmtId="0" fontId="4" fillId="0" borderId="0" xfId="23" applyFont="1" applyAlignment="1">
      <alignment horizontal="center" vertical="center"/>
    </xf>
    <xf numFmtId="0" fontId="7" fillId="2" borderId="1" xfId="23" applyFont="1" applyFill="1" applyBorder="1" applyAlignment="1"/>
    <xf numFmtId="0" fontId="7" fillId="2" borderId="2" xfId="23" applyFont="1" applyFill="1" applyBorder="1" applyAlignment="1"/>
    <xf numFmtId="0" fontId="7" fillId="2" borderId="2" xfId="23" applyFont="1" applyFill="1" applyBorder="1" applyAlignment="1">
      <alignment horizontal="right" vertical="center"/>
    </xf>
    <xf numFmtId="0" fontId="7" fillId="2" borderId="3" xfId="23" applyFont="1" applyFill="1" applyBorder="1" applyAlignment="1">
      <alignment horizontal="right" vertical="top"/>
    </xf>
    <xf numFmtId="0" fontId="7" fillId="2" borderId="17" xfId="23" applyFont="1" applyFill="1" applyBorder="1" applyAlignment="1">
      <alignment horizontal="center" vertical="center"/>
    </xf>
    <xf numFmtId="0" fontId="7" fillId="2" borderId="5" xfId="23" applyFont="1" applyFill="1" applyBorder="1" applyAlignment="1">
      <alignment horizontal="center" vertical="center"/>
    </xf>
    <xf numFmtId="0" fontId="7" fillId="2" borderId="8" xfId="23" applyFont="1" applyFill="1" applyBorder="1" applyAlignment="1">
      <alignment horizontal="center" vertical="center"/>
    </xf>
    <xf numFmtId="0" fontId="7" fillId="0" borderId="26" xfId="23" applyFont="1" applyFill="1" applyBorder="1" applyAlignment="1">
      <alignment vertical="center" wrapText="1"/>
    </xf>
    <xf numFmtId="177" fontId="7" fillId="0" borderId="19" xfId="23" applyNumberFormat="1" applyFont="1" applyFill="1" applyBorder="1" applyAlignment="1" applyProtection="1">
      <alignment horizontal="right" vertical="center"/>
    </xf>
    <xf numFmtId="177" fontId="7" fillId="0" borderId="20" xfId="23" applyNumberFormat="1" applyFont="1" applyFill="1" applyBorder="1" applyAlignment="1" applyProtection="1">
      <alignment horizontal="right" vertical="center"/>
    </xf>
    <xf numFmtId="177" fontId="7" fillId="0" borderId="21" xfId="23" applyNumberFormat="1" applyFont="1" applyFill="1" applyBorder="1" applyAlignment="1" applyProtection="1">
      <alignment horizontal="right" vertical="center"/>
    </xf>
    <xf numFmtId="0" fontId="7" fillId="0" borderId="27" xfId="23" applyFont="1" applyFill="1" applyBorder="1" applyAlignment="1">
      <alignment vertical="center"/>
    </xf>
    <xf numFmtId="177" fontId="7" fillId="0" borderId="23" xfId="23" applyNumberFormat="1" applyFont="1" applyFill="1" applyBorder="1" applyAlignment="1" applyProtection="1">
      <alignment horizontal="right" vertical="center"/>
    </xf>
    <xf numFmtId="177" fontId="7" fillId="0" borderId="24" xfId="23" applyNumberFormat="1" applyFont="1" applyFill="1" applyBorder="1" applyAlignment="1" applyProtection="1">
      <alignment horizontal="right" vertical="center"/>
    </xf>
    <xf numFmtId="177" fontId="7" fillId="0" borderId="25" xfId="23" applyNumberFormat="1" applyFont="1" applyFill="1" applyBorder="1" applyAlignment="1" applyProtection="1">
      <alignment horizontal="right" vertical="center"/>
    </xf>
    <xf numFmtId="0" fontId="7" fillId="0" borderId="28" xfId="23" applyFont="1" applyFill="1" applyBorder="1" applyAlignment="1">
      <alignment vertical="center"/>
    </xf>
    <xf numFmtId="0" fontId="7" fillId="0" borderId="30" xfId="23" applyFont="1" applyFill="1" applyBorder="1" applyAlignment="1">
      <alignment vertical="center"/>
    </xf>
    <xf numFmtId="0" fontId="7" fillId="0" borderId="27" xfId="23" applyFont="1" applyFill="1" applyBorder="1" applyAlignment="1">
      <alignment vertical="center" wrapText="1"/>
    </xf>
    <xf numFmtId="0" fontId="7" fillId="0" borderId="29" xfId="23" applyFont="1" applyFill="1" applyBorder="1" applyAlignment="1">
      <alignment vertical="center"/>
    </xf>
    <xf numFmtId="177" fontId="7" fillId="0" borderId="14" xfId="23" applyNumberFormat="1" applyFont="1" applyFill="1" applyBorder="1" applyAlignment="1" applyProtection="1">
      <alignment horizontal="right" vertical="center"/>
    </xf>
    <xf numFmtId="177" fontId="7" fillId="0" borderId="15" xfId="23" applyNumberFormat="1" applyFont="1" applyFill="1" applyBorder="1" applyAlignment="1" applyProtection="1">
      <alignment horizontal="right" vertical="center"/>
    </xf>
    <xf numFmtId="177" fontId="7" fillId="0" borderId="16" xfId="23" applyNumberFormat="1" applyFont="1" applyFill="1" applyBorder="1" applyAlignment="1" applyProtection="1">
      <alignment horizontal="right" vertical="center"/>
    </xf>
    <xf numFmtId="0" fontId="7" fillId="0" borderId="0" xfId="23" applyFont="1" applyFill="1" applyBorder="1" applyAlignment="1"/>
    <xf numFmtId="0" fontId="7" fillId="0" borderId="0" xfId="23" applyFont="1" applyFill="1" applyBorder="1" applyAlignment="1">
      <alignment vertical="center"/>
    </xf>
    <xf numFmtId="0" fontId="7" fillId="0" borderId="0" xfId="23" applyFont="1" applyFill="1" applyBorder="1" applyAlignment="1">
      <alignment horizontal="left" vertical="center"/>
    </xf>
    <xf numFmtId="177" fontId="7" fillId="0" borderId="0" xfId="23" applyNumberFormat="1" applyFont="1" applyFill="1" applyBorder="1" applyAlignment="1" applyProtection="1">
      <alignment horizontal="right" vertical="center"/>
    </xf>
    <xf numFmtId="178" fontId="9" fillId="0" borderId="28" xfId="10" applyNumberFormat="1" applyFont="1" applyBorder="1" applyAlignment="1">
      <alignment vertical="center"/>
    </xf>
    <xf numFmtId="178" fontId="9" fillId="0" borderId="31" xfId="10" applyNumberFormat="1" applyFont="1" applyBorder="1" applyAlignment="1">
      <alignment vertical="center"/>
    </xf>
    <xf numFmtId="178" fontId="9" fillId="0" borderId="11" xfId="10" applyNumberFormat="1" applyFont="1" applyBorder="1" applyAlignment="1">
      <alignment horizontal="center" vertical="center" wrapText="1"/>
    </xf>
    <xf numFmtId="178" fontId="9" fillId="0" borderId="27" xfId="10" applyNumberFormat="1" applyFont="1" applyBorder="1" applyAlignment="1">
      <alignment horizontal="center" vertical="center"/>
    </xf>
    <xf numFmtId="178" fontId="9" fillId="0" borderId="32" xfId="10" applyNumberFormat="1" applyFont="1" applyBorder="1" applyAlignment="1">
      <alignment horizontal="center" vertical="center"/>
    </xf>
    <xf numFmtId="178" fontId="9" fillId="0" borderId="33" xfId="10" applyNumberFormat="1" applyFont="1" applyBorder="1" applyAlignment="1">
      <alignment horizontal="center" vertical="center"/>
    </xf>
    <xf numFmtId="0" fontId="8" fillId="0" borderId="0" xfId="10"/>
    <xf numFmtId="178" fontId="9" fillId="0" borderId="26" xfId="10" applyNumberFormat="1" applyFont="1" applyBorder="1" applyAlignment="1">
      <alignment vertical="center"/>
    </xf>
    <xf numFmtId="178" fontId="9" fillId="0" borderId="34" xfId="10" applyNumberFormat="1" applyFont="1" applyBorder="1" applyAlignment="1">
      <alignment vertical="center"/>
    </xf>
    <xf numFmtId="0" fontId="8" fillId="0" borderId="30" xfId="10" applyFont="1" applyBorder="1" applyAlignment="1">
      <alignment vertical="center"/>
    </xf>
    <xf numFmtId="178" fontId="9" fillId="0" borderId="28" xfId="10" applyNumberFormat="1" applyFont="1" applyBorder="1" applyAlignment="1">
      <alignment horizontal="center" vertical="center"/>
    </xf>
    <xf numFmtId="178" fontId="9" fillId="0" borderId="35" xfId="10" applyNumberFormat="1" applyFont="1" applyBorder="1" applyAlignment="1">
      <alignment horizontal="center" vertical="center" wrapText="1"/>
    </xf>
    <xf numFmtId="178" fontId="9" fillId="0" borderId="36" xfId="10" applyNumberFormat="1" applyFont="1" applyBorder="1" applyAlignment="1">
      <alignment horizontal="center" vertical="center"/>
    </xf>
    <xf numFmtId="178" fontId="9" fillId="0" borderId="37" xfId="10" applyNumberFormat="1" applyFont="1" applyBorder="1" applyAlignment="1">
      <alignment horizontal="center" vertical="center" wrapText="1"/>
    </xf>
    <xf numFmtId="178" fontId="9" fillId="0" borderId="24" xfId="10" applyNumberFormat="1" applyFont="1" applyBorder="1" applyAlignment="1">
      <alignment horizontal="center" vertical="center"/>
    </xf>
    <xf numFmtId="178" fontId="9" fillId="0" borderId="31" xfId="10" applyNumberFormat="1" applyFont="1" applyBorder="1" applyAlignment="1">
      <alignment horizontal="center" vertical="center"/>
    </xf>
    <xf numFmtId="179" fontId="9" fillId="0" borderId="11" xfId="10" applyNumberFormat="1" applyFont="1" applyFill="1" applyBorder="1" applyAlignment="1">
      <alignment vertical="center"/>
    </xf>
    <xf numFmtId="179" fontId="9" fillId="0" borderId="28" xfId="10" applyNumberFormat="1" applyFont="1" applyFill="1" applyBorder="1" applyAlignment="1">
      <alignment vertical="center"/>
    </xf>
    <xf numFmtId="180" fontId="9" fillId="0" borderId="38" xfId="10" applyNumberFormat="1" applyFont="1" applyFill="1" applyBorder="1" applyAlignment="1">
      <alignment vertical="center"/>
    </xf>
    <xf numFmtId="179" fontId="9" fillId="0" borderId="36" xfId="10" applyNumberFormat="1" applyFont="1" applyFill="1" applyBorder="1" applyAlignment="1">
      <alignment vertical="center"/>
    </xf>
    <xf numFmtId="180" fontId="9" fillId="0" borderId="39" xfId="10" applyNumberFormat="1" applyFont="1" applyFill="1" applyBorder="1" applyAlignment="1">
      <alignment vertical="center"/>
    </xf>
    <xf numFmtId="180" fontId="9" fillId="0" borderId="11" xfId="10" applyNumberFormat="1" applyFont="1" applyBorder="1" applyAlignment="1">
      <alignment vertical="center"/>
    </xf>
    <xf numFmtId="178" fontId="9" fillId="0" borderId="26" xfId="10" applyNumberFormat="1" applyFont="1" applyBorder="1" applyAlignment="1">
      <alignment horizontal="center" vertical="center"/>
    </xf>
    <xf numFmtId="178" fontId="9" fillId="0" borderId="40" xfId="10" applyNumberFormat="1" applyFont="1" applyBorder="1" applyAlignment="1">
      <alignment horizontal="center" vertical="center"/>
    </xf>
    <xf numFmtId="179" fontId="9" fillId="0" borderId="41" xfId="10" applyNumberFormat="1" applyFont="1" applyFill="1" applyBorder="1" applyAlignment="1">
      <alignment vertical="center"/>
    </xf>
    <xf numFmtId="179" fontId="9" fillId="0" borderId="42" xfId="10" applyNumberFormat="1" applyFont="1" applyFill="1" applyBorder="1" applyAlignment="1">
      <alignment vertical="center"/>
    </xf>
    <xf numFmtId="180" fontId="9" fillId="0" borderId="40" xfId="10" applyNumberFormat="1" applyFont="1" applyFill="1" applyBorder="1" applyAlignment="1">
      <alignment vertical="center"/>
    </xf>
    <xf numFmtId="179" fontId="9" fillId="0" borderId="43" xfId="10" applyNumberFormat="1" applyFont="1" applyFill="1" applyBorder="1" applyAlignment="1">
      <alignment vertical="center"/>
    </xf>
    <xf numFmtId="180" fontId="9" fillId="0" borderId="44" xfId="10" applyNumberFormat="1" applyFont="1" applyFill="1" applyBorder="1" applyAlignment="1">
      <alignment vertical="center"/>
    </xf>
    <xf numFmtId="180" fontId="9" fillId="0" borderId="41" xfId="10" applyNumberFormat="1" applyFont="1" applyBorder="1" applyAlignment="1">
      <alignment vertical="center"/>
    </xf>
    <xf numFmtId="179" fontId="9" fillId="0" borderId="41" xfId="10" applyNumberFormat="1" applyFont="1" applyFill="1" applyBorder="1" applyAlignment="1">
      <alignment vertical="center" wrapText="1"/>
    </xf>
    <xf numFmtId="179" fontId="9" fillId="0" borderId="11" xfId="10" applyNumberFormat="1" applyFont="1" applyBorder="1" applyAlignment="1">
      <alignment vertical="center"/>
    </xf>
    <xf numFmtId="179" fontId="9" fillId="0" borderId="28" xfId="10" applyNumberFormat="1" applyFont="1" applyBorder="1" applyAlignment="1">
      <alignment vertical="center"/>
    </xf>
    <xf numFmtId="180" fontId="9" fillId="0" borderId="38" xfId="10" applyNumberFormat="1" applyFont="1" applyBorder="1" applyAlignment="1">
      <alignment vertical="center"/>
    </xf>
    <xf numFmtId="179" fontId="9" fillId="0" borderId="36" xfId="10" applyNumberFormat="1" applyFont="1" applyBorder="1" applyAlignment="1">
      <alignment vertical="center"/>
    </xf>
    <xf numFmtId="180" fontId="9" fillId="0" borderId="45" xfId="10" applyNumberFormat="1" applyFont="1" applyBorder="1" applyAlignment="1">
      <alignment vertical="center"/>
    </xf>
    <xf numFmtId="0" fontId="8" fillId="0" borderId="24" xfId="10" applyBorder="1"/>
    <xf numFmtId="0" fontId="8" fillId="0" borderId="24" xfId="10" applyBorder="1" applyAlignment="1">
      <alignment vertical="center"/>
    </xf>
    <xf numFmtId="0" fontId="10" fillId="0" borderId="24" xfId="10" applyFont="1" applyBorder="1"/>
    <xf numFmtId="0" fontId="13" fillId="0" borderId="0" xfId="27" applyFont="1" applyFill="1">
      <alignment vertical="center"/>
    </xf>
    <xf numFmtId="49" fontId="13" fillId="0" borderId="0" xfId="27" applyNumberFormat="1" applyFont="1" applyFill="1">
      <alignment vertical="center"/>
    </xf>
    <xf numFmtId="0" fontId="13" fillId="0" borderId="0" xfId="27" applyFont="1">
      <alignment vertical="center"/>
    </xf>
    <xf numFmtId="0" fontId="15" fillId="0" borderId="0" xfId="27" applyFont="1" applyFill="1">
      <alignment vertical="center"/>
    </xf>
    <xf numFmtId="0" fontId="16" fillId="0" borderId="0" xfId="27" applyFont="1" applyFill="1">
      <alignment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4" fontId="13" fillId="0" borderId="46" xfId="27" applyNumberFormat="1" applyFont="1" applyFill="1" applyBorder="1" applyAlignment="1">
      <alignment horizontal="right" vertical="center"/>
    </xf>
    <xf numFmtId="184" fontId="13" fillId="0" borderId="47" xfId="27" applyNumberFormat="1" applyFont="1" applyFill="1" applyBorder="1" applyAlignment="1">
      <alignment horizontal="right" vertical="center"/>
    </xf>
    <xf numFmtId="184" fontId="13" fillId="0" borderId="48" xfId="27" applyNumberFormat="1" applyFont="1" applyFill="1" applyBorder="1" applyAlignment="1">
      <alignment horizontal="right" vertical="center"/>
    </xf>
    <xf numFmtId="0" fontId="12" fillId="0" borderId="30" xfId="28" applyFont="1" applyFill="1" applyBorder="1" applyAlignment="1">
      <alignment vertical="center"/>
    </xf>
    <xf numFmtId="184" fontId="13" fillId="0" borderId="46" xfId="27" applyNumberFormat="1" applyFont="1" applyFill="1" applyBorder="1" applyAlignment="1">
      <alignment vertical="center"/>
    </xf>
    <xf numFmtId="184" fontId="13" fillId="0" borderId="47" xfId="27" applyNumberFormat="1" applyFont="1" applyFill="1" applyBorder="1" applyAlignment="1">
      <alignment vertical="center"/>
    </xf>
    <xf numFmtId="184" fontId="13" fillId="0" borderId="48" xfId="27" applyNumberFormat="1" applyFont="1" applyFill="1" applyBorder="1" applyAlignment="1">
      <alignment vertical="center"/>
    </xf>
    <xf numFmtId="0" fontId="13" fillId="0" borderId="7" xfId="27" applyFont="1" applyFill="1" applyBorder="1" applyAlignment="1">
      <alignment horizontal="left" vertical="center"/>
    </xf>
    <xf numFmtId="0" fontId="12" fillId="0" borderId="49" xfId="28" applyFont="1" applyFill="1" applyBorder="1" applyAlignment="1">
      <alignment horizontal="center" vertical="center"/>
    </xf>
    <xf numFmtId="0" fontId="13" fillId="0" borderId="7" xfId="27" applyFont="1" applyFill="1" applyBorder="1" applyAlignment="1">
      <alignment horizontal="center" vertical="center"/>
    </xf>
    <xf numFmtId="0" fontId="13" fillId="0" borderId="50" xfId="27" applyFont="1" applyFill="1" applyBorder="1" applyAlignment="1">
      <alignment horizontal="center" vertical="center"/>
    </xf>
    <xf numFmtId="0" fontId="18" fillId="0" borderId="51" xfId="27" applyFont="1" applyFill="1" applyBorder="1" applyAlignment="1">
      <alignment vertical="center" wrapText="1"/>
    </xf>
    <xf numFmtId="0" fontId="18" fillId="0" borderId="52" xfId="27" applyFont="1" applyFill="1" applyBorder="1" applyAlignment="1">
      <alignment vertical="center" wrapText="1"/>
    </xf>
    <xf numFmtId="181" fontId="13" fillId="0" borderId="50" xfId="27" applyNumberFormat="1" applyFont="1" applyFill="1" applyBorder="1" applyAlignment="1">
      <alignment vertical="center"/>
    </xf>
    <xf numFmtId="181" fontId="13" fillId="0" borderId="51" xfId="27" applyNumberFormat="1" applyFont="1" applyFill="1" applyBorder="1" applyAlignment="1">
      <alignment vertical="center"/>
    </xf>
    <xf numFmtId="181" fontId="13" fillId="0" borderId="52" xfId="27" applyNumberFormat="1" applyFont="1" applyFill="1" applyBorder="1" applyAlignment="1">
      <alignment vertical="center"/>
    </xf>
    <xf numFmtId="0" fontId="13" fillId="0" borderId="7" xfId="27" applyFont="1" applyFill="1" applyBorder="1">
      <alignment vertical="center"/>
    </xf>
    <xf numFmtId="0" fontId="13" fillId="0" borderId="0" xfId="27" applyFont="1" applyFill="1" applyBorder="1">
      <alignment vertical="center"/>
    </xf>
    <xf numFmtId="0" fontId="13" fillId="0" borderId="53" xfId="27" applyFont="1" applyFill="1" applyBorder="1">
      <alignment vertical="center"/>
    </xf>
    <xf numFmtId="49" fontId="13" fillId="0" borderId="7" xfId="27" applyNumberFormat="1" applyFont="1" applyFill="1" applyBorder="1">
      <alignment vertical="center"/>
    </xf>
    <xf numFmtId="49" fontId="13" fillId="0" borderId="0" xfId="27" applyNumberFormat="1" applyFont="1" applyFill="1" applyBorder="1">
      <alignment vertical="center"/>
    </xf>
    <xf numFmtId="0" fontId="13" fillId="0" borderId="0" xfId="27" applyFont="1" applyFill="1" applyBorder="1" applyAlignment="1">
      <alignment vertical="center"/>
    </xf>
    <xf numFmtId="0" fontId="13" fillId="0" borderId="0" xfId="27" applyFont="1" applyFill="1" applyBorder="1" applyAlignment="1">
      <alignment horizontal="center" vertical="center"/>
    </xf>
    <xf numFmtId="49" fontId="13" fillId="0" borderId="0" xfId="27" applyNumberFormat="1" applyFont="1" applyFill="1" applyBorder="1" applyAlignment="1">
      <alignment horizontal="center" vertical="center"/>
    </xf>
    <xf numFmtId="0" fontId="13" fillId="0" borderId="53" xfId="27" applyFont="1" applyFill="1" applyBorder="1" applyAlignment="1">
      <alignment horizontal="center" vertical="center"/>
    </xf>
    <xf numFmtId="0" fontId="13" fillId="0" borderId="50" xfId="27" applyFont="1" applyFill="1" applyBorder="1">
      <alignment vertical="center"/>
    </xf>
    <xf numFmtId="0" fontId="13" fillId="0" borderId="51" xfId="27" applyFont="1" applyFill="1" applyBorder="1">
      <alignment vertical="center"/>
    </xf>
    <xf numFmtId="0" fontId="13" fillId="0" borderId="52" xfId="27" applyFont="1" applyFill="1" applyBorder="1">
      <alignment vertical="center"/>
    </xf>
    <xf numFmtId="0" fontId="13" fillId="0" borderId="0" xfId="13" applyFont="1" applyFill="1">
      <alignment vertical="center"/>
    </xf>
    <xf numFmtId="49" fontId="21" fillId="0" borderId="0" xfId="17" applyNumberFormat="1" applyFont="1">
      <alignment vertical="center"/>
    </xf>
    <xf numFmtId="49" fontId="13" fillId="0" borderId="0" xfId="17" applyNumberFormat="1" applyFont="1">
      <alignment vertical="center"/>
    </xf>
    <xf numFmtId="49" fontId="13" fillId="0" borderId="0" xfId="17" applyNumberFormat="1" applyFont="1" applyFill="1">
      <alignment vertical="center"/>
    </xf>
    <xf numFmtId="0" fontId="13" fillId="0" borderId="0" xfId="17" applyFont="1">
      <alignment vertical="center"/>
    </xf>
    <xf numFmtId="0" fontId="22" fillId="0" borderId="0" xfId="17" applyFont="1">
      <alignment vertical="center"/>
    </xf>
    <xf numFmtId="0" fontId="3" fillId="0" borderId="37" xfId="17" applyFont="1" applyBorder="1" applyAlignment="1">
      <alignment horizontal="center" vertical="center"/>
    </xf>
    <xf numFmtId="0" fontId="3" fillId="0" borderId="37" xfId="17" applyFont="1" applyBorder="1" applyAlignment="1">
      <alignment vertical="center"/>
    </xf>
    <xf numFmtId="0" fontId="13" fillId="0" borderId="0" xfId="17" applyFont="1" applyBorder="1">
      <alignment vertical="center"/>
    </xf>
    <xf numFmtId="0" fontId="13" fillId="0" borderId="45" xfId="17" applyFont="1" applyBorder="1">
      <alignment vertical="center"/>
    </xf>
    <xf numFmtId="0" fontId="13" fillId="0" borderId="37" xfId="17" applyFont="1" applyBorder="1">
      <alignment vertical="center"/>
    </xf>
    <xf numFmtId="0" fontId="13" fillId="0" borderId="28" xfId="17" applyFont="1" applyBorder="1" applyAlignment="1">
      <alignment horizontal="center" vertical="center"/>
    </xf>
    <xf numFmtId="0" fontId="13" fillId="0" borderId="45" xfId="17" applyFont="1" applyBorder="1" applyAlignment="1">
      <alignment horizontal="center" vertical="center"/>
    </xf>
    <xf numFmtId="0" fontId="13" fillId="0" borderId="54" xfId="17" applyFont="1" applyBorder="1" applyAlignment="1">
      <alignment horizontal="center" vertical="center"/>
    </xf>
    <xf numFmtId="0" fontId="13" fillId="0" borderId="0" xfId="17" applyFont="1" applyFill="1" applyBorder="1" applyAlignment="1">
      <alignment horizontal="center" vertical="center" wrapText="1"/>
    </xf>
    <xf numFmtId="0" fontId="13" fillId="0" borderId="0" xfId="17" applyFont="1" applyBorder="1" applyAlignment="1">
      <alignment horizontal="center" vertical="center"/>
    </xf>
    <xf numFmtId="0" fontId="13" fillId="0" borderId="37" xfId="17" applyFont="1" applyFill="1" applyBorder="1" applyAlignment="1">
      <alignment horizontal="center" vertical="center" wrapText="1"/>
    </xf>
    <xf numFmtId="0" fontId="13" fillId="0" borderId="0" xfId="17" applyFont="1" applyFill="1">
      <alignment vertical="center"/>
    </xf>
    <xf numFmtId="0" fontId="12" fillId="0" borderId="0" xfId="17" applyFont="1" applyBorder="1">
      <alignment vertical="center"/>
    </xf>
    <xf numFmtId="0" fontId="12" fillId="0" borderId="0" xfId="17" applyFont="1">
      <alignment vertical="center"/>
    </xf>
    <xf numFmtId="49" fontId="13" fillId="4" borderId="0" xfId="30" applyNumberFormat="1" applyFont="1" applyFill="1" applyProtection="1">
      <alignment vertical="center"/>
    </xf>
    <xf numFmtId="0" fontId="13" fillId="4" borderId="0" xfId="30" applyFont="1" applyFill="1" applyProtection="1">
      <alignment vertical="center"/>
    </xf>
    <xf numFmtId="0" fontId="13" fillId="4" borderId="0" xfId="30" applyFont="1" applyFill="1" applyBorder="1" applyAlignment="1" applyProtection="1">
      <alignment vertical="center"/>
    </xf>
    <xf numFmtId="0" fontId="13" fillId="4" borderId="51" xfId="30" applyFont="1" applyFill="1" applyBorder="1" applyProtection="1">
      <alignment vertical="center"/>
    </xf>
    <xf numFmtId="0" fontId="1" fillId="4" borderId="0" xfId="35" applyFill="1" applyProtection="1">
      <alignment vertical="center"/>
    </xf>
    <xf numFmtId="0" fontId="1" fillId="0" borderId="0" xfId="35" applyProtection="1">
      <alignment vertical="center"/>
    </xf>
    <xf numFmtId="0" fontId="23" fillId="4" borderId="0" xfId="30" applyFont="1" applyFill="1" applyAlignment="1" applyProtection="1">
      <alignment vertical="center"/>
    </xf>
    <xf numFmtId="0" fontId="13" fillId="4" borderId="0" xfId="30" applyFont="1" applyFill="1" applyAlignment="1" applyProtection="1">
      <alignment vertical="center"/>
    </xf>
    <xf numFmtId="0" fontId="1" fillId="4" borderId="0" xfId="35" applyFill="1" applyAlignment="1" applyProtection="1">
      <alignment vertical="center"/>
    </xf>
    <xf numFmtId="0" fontId="1" fillId="0" borderId="0" xfId="35" applyAlignment="1" applyProtection="1">
      <alignment vertical="center"/>
    </xf>
    <xf numFmtId="0" fontId="25" fillId="4" borderId="0" xfId="30" applyFont="1" applyFill="1" applyProtection="1">
      <alignment vertical="center"/>
    </xf>
    <xf numFmtId="0" fontId="26" fillId="4" borderId="0" xfId="30" applyFont="1" applyFill="1" applyProtection="1">
      <alignment vertical="center"/>
    </xf>
    <xf numFmtId="0" fontId="26" fillId="4" borderId="0" xfId="35" applyFont="1" applyFill="1" applyProtection="1">
      <alignment vertical="center"/>
    </xf>
    <xf numFmtId="0" fontId="26" fillId="0" borderId="0" xfId="35" applyFont="1" applyProtection="1">
      <alignment vertical="center"/>
    </xf>
    <xf numFmtId="0" fontId="25" fillId="4" borderId="0" xfId="30" applyFont="1" applyFill="1" applyBorder="1" applyProtection="1">
      <alignment vertical="center"/>
    </xf>
    <xf numFmtId="0" fontId="26" fillId="4" borderId="0" xfId="30" applyFont="1" applyFill="1" applyBorder="1" applyProtection="1">
      <alignment vertical="center"/>
    </xf>
    <xf numFmtId="0" fontId="25" fillId="0" borderId="55" xfId="30" applyFont="1" applyBorder="1" applyAlignment="1" applyProtection="1">
      <alignment horizontal="center" vertical="center" shrinkToFit="1"/>
      <protection locked="0"/>
    </xf>
    <xf numFmtId="0" fontId="25" fillId="0" borderId="55" xfId="30" applyFont="1" applyFill="1" applyBorder="1" applyAlignment="1" applyProtection="1">
      <alignment horizontal="center" vertical="center" shrinkToFit="1"/>
      <protection locked="0"/>
    </xf>
    <xf numFmtId="0" fontId="25" fillId="0" borderId="56" xfId="29" applyFont="1" applyBorder="1" applyAlignment="1" applyProtection="1">
      <alignment horizontal="center" vertical="center" shrinkToFit="1"/>
      <protection locked="0"/>
    </xf>
    <xf numFmtId="0" fontId="25" fillId="0" borderId="57" xfId="30" applyFont="1" applyBorder="1" applyAlignment="1" applyProtection="1">
      <alignment horizontal="center" vertical="center" shrinkToFit="1"/>
      <protection locked="0"/>
    </xf>
    <xf numFmtId="0" fontId="25" fillId="0" borderId="57" xfId="30" applyFont="1" applyFill="1" applyBorder="1" applyAlignment="1" applyProtection="1">
      <alignment horizontal="center" vertical="center" shrinkToFit="1"/>
      <protection locked="0"/>
    </xf>
    <xf numFmtId="0" fontId="25" fillId="0" borderId="58" xfId="29" applyFont="1" applyBorder="1" applyAlignment="1" applyProtection="1">
      <alignment horizontal="center" vertical="center" shrinkToFit="1"/>
      <protection locked="0"/>
    </xf>
    <xf numFmtId="0" fontId="25" fillId="5" borderId="14" xfId="30" applyFont="1" applyFill="1" applyBorder="1" applyAlignment="1" applyProtection="1">
      <alignment horizontal="center" vertical="center" shrinkToFit="1"/>
      <protection locked="0"/>
    </xf>
    <xf numFmtId="0" fontId="19" fillId="4" borderId="0" xfId="30" applyFont="1" applyFill="1" applyProtection="1">
      <alignment vertical="center"/>
    </xf>
    <xf numFmtId="0" fontId="25" fillId="0" borderId="59" xfId="30" applyFont="1" applyBorder="1" applyAlignment="1" applyProtection="1">
      <alignment horizontal="center" vertical="center" shrinkToFit="1"/>
      <protection locked="0"/>
    </xf>
    <xf numFmtId="0" fontId="25" fillId="4" borderId="58" xfId="30" applyFont="1" applyFill="1" applyBorder="1" applyAlignment="1" applyProtection="1">
      <alignment horizontal="center" vertical="center" shrinkToFit="1"/>
      <protection locked="0"/>
    </xf>
    <xf numFmtId="0" fontId="1" fillId="4" borderId="0" xfId="35" applyFont="1" applyFill="1" applyProtection="1">
      <alignment vertical="center"/>
    </xf>
    <xf numFmtId="0" fontId="25" fillId="0" borderId="60" xfId="30" applyFont="1" applyBorder="1" applyAlignment="1" applyProtection="1">
      <alignment horizontal="center" vertical="center" shrinkToFit="1"/>
      <protection locked="0"/>
    </xf>
    <xf numFmtId="0" fontId="25" fillId="4" borderId="0" xfId="30" applyFont="1" applyFill="1" applyBorder="1" applyAlignment="1" applyProtection="1">
      <alignment horizontal="center" vertical="center" shrinkToFit="1"/>
    </xf>
    <xf numFmtId="0" fontId="25" fillId="4" borderId="0" xfId="30" applyFont="1" applyFill="1" applyBorder="1" applyAlignment="1" applyProtection="1">
      <alignment horizontal="left" vertical="center" shrinkToFit="1"/>
    </xf>
    <xf numFmtId="177" fontId="25" fillId="4" borderId="0" xfId="30" applyNumberFormat="1" applyFont="1" applyFill="1" applyBorder="1" applyAlignment="1" applyProtection="1">
      <alignment horizontal="right" vertical="center" shrinkToFit="1"/>
    </xf>
    <xf numFmtId="177" fontId="25" fillId="4" borderId="0" xfId="30" applyNumberFormat="1" applyFont="1" applyFill="1" applyBorder="1" applyAlignment="1" applyProtection="1">
      <alignment horizontal="left" vertical="center" shrinkToFit="1"/>
    </xf>
    <xf numFmtId="0" fontId="19" fillId="4" borderId="0" xfId="30" applyFont="1" applyFill="1" applyBorder="1" applyProtection="1">
      <alignment vertical="center"/>
    </xf>
    <xf numFmtId="0" fontId="25" fillId="4" borderId="51" xfId="30" applyFont="1" applyFill="1" applyBorder="1" applyAlignment="1" applyProtection="1">
      <alignment vertical="center"/>
    </xf>
    <xf numFmtId="0" fontId="25" fillId="4" borderId="51" xfId="30" applyFont="1" applyFill="1" applyBorder="1" applyAlignment="1" applyProtection="1">
      <alignment horizontal="center" vertical="center"/>
    </xf>
    <xf numFmtId="0" fontId="25" fillId="4" borderId="32" xfId="30" applyFont="1" applyFill="1" applyBorder="1" applyProtection="1">
      <alignment vertical="center"/>
    </xf>
    <xf numFmtId="0" fontId="25" fillId="4" borderId="9"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53" xfId="30" applyFont="1" applyFill="1" applyBorder="1" applyAlignment="1" applyProtection="1">
      <alignment vertical="center"/>
    </xf>
    <xf numFmtId="0" fontId="25" fillId="4" borderId="0" xfId="30" applyFont="1" applyFill="1" applyAlignment="1" applyProtection="1">
      <alignment vertical="center"/>
    </xf>
    <xf numFmtId="0" fontId="25" fillId="4" borderId="0" xfId="30" applyFont="1" applyFill="1" applyBorder="1" applyAlignment="1" applyProtection="1">
      <alignment horizontal="center" vertical="center"/>
    </xf>
    <xf numFmtId="0" fontId="26" fillId="4" borderId="0" xfId="30" applyFont="1" applyFill="1" applyAlignment="1" applyProtection="1">
      <alignment vertical="center"/>
    </xf>
    <xf numFmtId="0" fontId="26" fillId="4" borderId="0" xfId="30" applyFont="1" applyFill="1" applyBorder="1" applyAlignment="1" applyProtection="1">
      <alignment horizontal="center" vertical="center"/>
    </xf>
    <xf numFmtId="0" fontId="26" fillId="4" borderId="7" xfId="30" applyFont="1" applyFill="1" applyBorder="1" applyAlignment="1" applyProtection="1">
      <alignment vertical="center"/>
    </xf>
    <xf numFmtId="0" fontId="26" fillId="4" borderId="0" xfId="30" applyFont="1" applyFill="1" applyBorder="1" applyAlignment="1" applyProtection="1">
      <alignment vertical="center"/>
    </xf>
    <xf numFmtId="0" fontId="28" fillId="4" borderId="0" xfId="35" applyFont="1" applyFill="1" applyProtection="1">
      <alignment vertical="center"/>
    </xf>
    <xf numFmtId="0" fontId="1" fillId="0" borderId="0" xfId="35">
      <alignment vertical="center"/>
    </xf>
    <xf numFmtId="0" fontId="8" fillId="4" borderId="0" xfId="10" applyFill="1" applyProtection="1">
      <protection hidden="1"/>
    </xf>
    <xf numFmtId="0" fontId="8" fillId="4" borderId="0" xfId="10" applyFill="1"/>
    <xf numFmtId="0" fontId="1" fillId="0" borderId="0" xfId="31" applyFont="1" applyFill="1">
      <alignment vertical="center"/>
    </xf>
    <xf numFmtId="0" fontId="1" fillId="0" borderId="0" xfId="31" applyFont="1" applyFill="1" applyBorder="1">
      <alignment vertical="center"/>
    </xf>
    <xf numFmtId="0" fontId="25" fillId="0" borderId="28" xfId="31" applyFont="1" applyFill="1" applyBorder="1">
      <alignment vertical="center"/>
    </xf>
    <xf numFmtId="0" fontId="1" fillId="0" borderId="45" xfId="31" applyFont="1" applyFill="1" applyBorder="1">
      <alignment vertical="center"/>
    </xf>
    <xf numFmtId="0" fontId="1" fillId="0" borderId="31" xfId="31" applyFont="1" applyFill="1" applyBorder="1">
      <alignment vertical="center"/>
    </xf>
    <xf numFmtId="0" fontId="1" fillId="0" borderId="54" xfId="31" applyFont="1" applyFill="1" applyBorder="1">
      <alignment vertical="center"/>
    </xf>
    <xf numFmtId="178" fontId="3" fillId="0" borderId="0" xfId="31" applyNumberFormat="1" applyFont="1" applyFill="1" applyBorder="1">
      <alignment vertical="center"/>
    </xf>
    <xf numFmtId="0" fontId="1" fillId="0" borderId="61" xfId="31" applyFont="1" applyFill="1" applyBorder="1">
      <alignment vertical="center"/>
    </xf>
    <xf numFmtId="0" fontId="1" fillId="4" borderId="28" xfId="31" applyFont="1" applyFill="1" applyBorder="1">
      <alignment vertical="center"/>
    </xf>
    <xf numFmtId="0" fontId="1" fillId="4" borderId="45" xfId="31" applyFont="1" applyFill="1" applyBorder="1">
      <alignment vertical="center"/>
    </xf>
    <xf numFmtId="0" fontId="1" fillId="4" borderId="31" xfId="31" applyFont="1" applyFill="1" applyBorder="1">
      <alignment vertical="center"/>
    </xf>
    <xf numFmtId="0" fontId="1" fillId="4" borderId="27" xfId="31" applyFont="1" applyFill="1" applyBorder="1">
      <alignment vertical="center"/>
    </xf>
    <xf numFmtId="0" fontId="1" fillId="4" borderId="32" xfId="31" applyFont="1" applyFill="1" applyBorder="1">
      <alignment vertical="center"/>
    </xf>
    <xf numFmtId="0" fontId="1" fillId="4" borderId="33" xfId="31" applyFont="1" applyFill="1" applyBorder="1">
      <alignment vertical="center"/>
    </xf>
    <xf numFmtId="178" fontId="3" fillId="4" borderId="26" xfId="31" applyNumberFormat="1" applyFont="1" applyFill="1" applyBorder="1">
      <alignment vertical="center"/>
    </xf>
    <xf numFmtId="178" fontId="3" fillId="4" borderId="37" xfId="31" applyNumberFormat="1" applyFont="1" applyFill="1" applyBorder="1">
      <alignment vertical="center"/>
    </xf>
    <xf numFmtId="178" fontId="3" fillId="4" borderId="34" xfId="31" applyNumberFormat="1" applyFont="1" applyFill="1" applyBorder="1">
      <alignment vertical="center"/>
    </xf>
    <xf numFmtId="178" fontId="3" fillId="4" borderId="24" xfId="31" applyNumberFormat="1" applyFont="1" applyFill="1" applyBorder="1" applyAlignment="1">
      <alignment horizontal="center" vertical="center"/>
    </xf>
    <xf numFmtId="178" fontId="13" fillId="4" borderId="62" xfId="31" applyNumberFormat="1" applyFont="1" applyFill="1" applyBorder="1" applyAlignment="1">
      <alignment horizontal="center" vertical="center"/>
    </xf>
    <xf numFmtId="178" fontId="3" fillId="4" borderId="35" xfId="31" applyNumberFormat="1" applyFont="1" applyFill="1" applyBorder="1" applyAlignment="1">
      <alignment horizontal="center" vertical="center"/>
    </xf>
    <xf numFmtId="177" fontId="3" fillId="4" borderId="30" xfId="32" applyNumberFormat="1" applyFont="1" applyFill="1" applyBorder="1" applyAlignment="1">
      <alignment horizontal="right" vertical="center" wrapText="1"/>
    </xf>
    <xf numFmtId="177" fontId="3" fillId="4" borderId="30" xfId="32" applyNumberFormat="1" applyFont="1" applyFill="1" applyBorder="1" applyAlignment="1">
      <alignment horizontal="right" vertical="center"/>
    </xf>
    <xf numFmtId="177" fontId="3" fillId="4" borderId="26" xfId="32" applyNumberFormat="1" applyFont="1" applyFill="1" applyBorder="1" applyAlignment="1">
      <alignment horizontal="right" vertical="center"/>
    </xf>
    <xf numFmtId="188" fontId="3" fillId="4" borderId="63" xfId="32" applyNumberFormat="1" applyFont="1" applyFill="1" applyBorder="1" applyAlignment="1">
      <alignment horizontal="right" vertical="center"/>
    </xf>
    <xf numFmtId="177" fontId="3" fillId="4" borderId="24" xfId="32" applyNumberFormat="1" applyFont="1" applyFill="1" applyBorder="1" applyAlignment="1">
      <alignment horizontal="right" vertical="center" wrapText="1"/>
    </xf>
    <xf numFmtId="177" fontId="3" fillId="4" borderId="24" xfId="32" applyNumberFormat="1" applyFont="1" applyFill="1" applyBorder="1" applyAlignment="1">
      <alignment horizontal="right" vertical="center"/>
    </xf>
    <xf numFmtId="177" fontId="3" fillId="4" borderId="27" xfId="32" applyNumberFormat="1" applyFont="1" applyFill="1" applyBorder="1" applyAlignment="1">
      <alignment horizontal="right" vertical="center"/>
    </xf>
    <xf numFmtId="188" fontId="3" fillId="4" borderId="35" xfId="32" applyNumberFormat="1" applyFont="1" applyFill="1" applyBorder="1" applyAlignment="1">
      <alignment horizontal="right" vertical="center"/>
    </xf>
    <xf numFmtId="190" fontId="3" fillId="0" borderId="0" xfId="31" applyNumberFormat="1" applyFont="1" applyFill="1" applyBorder="1">
      <alignment vertical="center"/>
    </xf>
    <xf numFmtId="178" fontId="3" fillId="0" borderId="27" xfId="31" applyNumberFormat="1" applyFont="1" applyFill="1" applyBorder="1">
      <alignment vertical="center"/>
    </xf>
    <xf numFmtId="178" fontId="3" fillId="0" borderId="32" xfId="31" applyNumberFormat="1" applyFont="1" applyFill="1" applyBorder="1">
      <alignment vertical="center"/>
    </xf>
    <xf numFmtId="178" fontId="3" fillId="0" borderId="33" xfId="31" applyNumberFormat="1" applyFont="1" applyFill="1" applyBorder="1">
      <alignment vertical="center"/>
    </xf>
    <xf numFmtId="178" fontId="3" fillId="0" borderId="24" xfId="31" applyNumberFormat="1" applyFont="1" applyFill="1" applyBorder="1" applyAlignment="1">
      <alignment horizontal="center" vertical="center"/>
    </xf>
    <xf numFmtId="178" fontId="3" fillId="0" borderId="62" xfId="31" applyNumberFormat="1" applyFont="1" applyFill="1" applyBorder="1" applyAlignment="1">
      <alignment horizontal="center" vertical="center"/>
    </xf>
    <xf numFmtId="178" fontId="3" fillId="0" borderId="35" xfId="31" applyNumberFormat="1" applyFont="1" applyFill="1" applyBorder="1" applyAlignment="1">
      <alignment horizontal="center" vertical="center"/>
    </xf>
    <xf numFmtId="178" fontId="3" fillId="0" borderId="0" xfId="31" applyNumberFormat="1" applyFont="1" applyFill="1" applyBorder="1" applyAlignment="1">
      <alignment horizontal="center" vertical="center"/>
    </xf>
    <xf numFmtId="178" fontId="3" fillId="0" borderId="54" xfId="31" applyNumberFormat="1" applyFont="1" applyFill="1" applyBorder="1">
      <alignment vertical="center"/>
    </xf>
    <xf numFmtId="191" fontId="9" fillId="0" borderId="24" xfId="31" applyNumberFormat="1" applyFont="1" applyFill="1" applyBorder="1" applyAlignment="1">
      <alignment horizontal="right" vertical="center" shrinkToFit="1"/>
    </xf>
    <xf numFmtId="191" fontId="9" fillId="0" borderId="62" xfId="31" applyNumberFormat="1" applyFont="1" applyFill="1" applyBorder="1" applyAlignment="1">
      <alignment horizontal="right" vertical="center" shrinkToFit="1"/>
    </xf>
    <xf numFmtId="191" fontId="3" fillId="0" borderId="35" xfId="31" applyNumberFormat="1" applyFont="1" applyFill="1" applyBorder="1" applyAlignment="1">
      <alignment horizontal="right" vertical="center" shrinkToFit="1"/>
    </xf>
    <xf numFmtId="178" fontId="3" fillId="0" borderId="61" xfId="31" applyNumberFormat="1" applyFont="1" applyFill="1" applyBorder="1">
      <alignment vertical="center"/>
    </xf>
    <xf numFmtId="178" fontId="3" fillId="0" borderId="0" xfId="31" applyNumberFormat="1" applyFont="1" applyFill="1">
      <alignment vertical="center"/>
    </xf>
    <xf numFmtId="188" fontId="9" fillId="0" borderId="24" xfId="31" applyNumberFormat="1" applyFont="1" applyFill="1" applyBorder="1" applyAlignment="1">
      <alignment horizontal="right" vertical="center" shrinkToFit="1"/>
    </xf>
    <xf numFmtId="188" fontId="9" fillId="0" borderId="62" xfId="31" applyNumberFormat="1" applyFont="1" applyFill="1" applyBorder="1" applyAlignment="1">
      <alignment horizontal="right" vertical="center" shrinkToFit="1"/>
    </xf>
    <xf numFmtId="188" fontId="3" fillId="0" borderId="35" xfId="31" applyNumberFormat="1" applyFont="1" applyFill="1" applyBorder="1" applyAlignment="1">
      <alignment horizontal="right" vertical="center" shrinkToFit="1"/>
    </xf>
    <xf numFmtId="178" fontId="3" fillId="0" borderId="26" xfId="31" applyNumberFormat="1" applyFont="1" applyFill="1" applyBorder="1">
      <alignment vertical="center"/>
    </xf>
    <xf numFmtId="178" fontId="3" fillId="0" borderId="37" xfId="31" applyNumberFormat="1" applyFont="1" applyFill="1" applyBorder="1">
      <alignment vertical="center"/>
    </xf>
    <xf numFmtId="190" fontId="3" fillId="0" borderId="37" xfId="31" applyNumberFormat="1" applyFont="1" applyFill="1" applyBorder="1">
      <alignment vertical="center"/>
    </xf>
    <xf numFmtId="178" fontId="3" fillId="0" borderId="34" xfId="31" applyNumberFormat="1" applyFont="1" applyFill="1" applyBorder="1">
      <alignment vertical="center"/>
    </xf>
    <xf numFmtId="0" fontId="1" fillId="0" borderId="31" xfId="31" applyFont="1" applyFill="1" applyBorder="1" applyAlignment="1"/>
    <xf numFmtId="0" fontId="1" fillId="0" borderId="61" xfId="31" applyFont="1" applyFill="1" applyBorder="1" applyAlignment="1"/>
    <xf numFmtId="177" fontId="3" fillId="4" borderId="24" xfId="31" applyNumberFormat="1" applyFont="1" applyFill="1" applyBorder="1" applyAlignment="1">
      <alignment horizontal="right" vertical="center"/>
    </xf>
    <xf numFmtId="177" fontId="3" fillId="4" borderId="62" xfId="31" applyNumberFormat="1" applyFont="1" applyFill="1" applyBorder="1" applyAlignment="1">
      <alignment horizontal="right" vertical="center"/>
    </xf>
    <xf numFmtId="188" fontId="3" fillId="4" borderId="35" xfId="31" applyNumberFormat="1" applyFont="1" applyFill="1" applyBorder="1" applyAlignment="1">
      <alignment horizontal="right" vertical="center"/>
    </xf>
    <xf numFmtId="177" fontId="3" fillId="0" borderId="24" xfId="31" applyNumberFormat="1" applyFont="1" applyFill="1" applyBorder="1" applyAlignment="1">
      <alignment horizontal="right" vertical="center"/>
    </xf>
    <xf numFmtId="177" fontId="3" fillId="0" borderId="62" xfId="31" applyNumberFormat="1" applyFont="1" applyFill="1" applyBorder="1" applyAlignment="1">
      <alignment horizontal="right" vertical="center"/>
    </xf>
    <xf numFmtId="188" fontId="3" fillId="0" borderId="35" xfId="31" applyNumberFormat="1" applyFont="1" applyFill="1" applyBorder="1" applyAlignment="1">
      <alignment horizontal="right" vertical="center"/>
    </xf>
    <xf numFmtId="177" fontId="3" fillId="4" borderId="24" xfId="31" applyNumberFormat="1" applyFont="1" applyFill="1" applyBorder="1" applyAlignment="1">
      <alignment horizontal="right" vertical="center" wrapText="1"/>
    </xf>
    <xf numFmtId="177" fontId="3" fillId="4" borderId="62" xfId="31" applyNumberFormat="1" applyFont="1" applyFill="1" applyBorder="1" applyAlignment="1">
      <alignment horizontal="right" vertical="center" wrapText="1"/>
    </xf>
    <xf numFmtId="188" fontId="3" fillId="4" borderId="35" xfId="31" applyNumberFormat="1" applyFont="1" applyFill="1" applyBorder="1" applyAlignment="1">
      <alignment horizontal="right" vertical="center" wrapText="1"/>
    </xf>
    <xf numFmtId="0" fontId="3" fillId="0" borderId="0" xfId="31" applyFont="1" applyFill="1" applyBorder="1" applyAlignment="1"/>
    <xf numFmtId="0" fontId="1" fillId="0" borderId="0" xfId="31" applyFont="1" applyFill="1" applyBorder="1" applyAlignment="1"/>
    <xf numFmtId="190" fontId="3" fillId="0" borderId="45" xfId="31" applyNumberFormat="1" applyFont="1" applyFill="1" applyBorder="1">
      <alignment vertical="center"/>
    </xf>
    <xf numFmtId="0" fontId="1" fillId="0" borderId="37" xfId="31" applyFont="1" applyFill="1" applyBorder="1">
      <alignment vertical="center"/>
    </xf>
    <xf numFmtId="0" fontId="25" fillId="0" borderId="54" xfId="31" applyFont="1" applyFill="1" applyBorder="1">
      <alignment vertical="center"/>
    </xf>
    <xf numFmtId="0" fontId="1" fillId="0" borderId="37" xfId="32" applyFont="1" applyFill="1" applyBorder="1">
      <alignment vertical="center"/>
    </xf>
    <xf numFmtId="190" fontId="3" fillId="0" borderId="37" xfId="32" applyNumberFormat="1" applyFont="1" applyFill="1" applyBorder="1">
      <alignment vertical="center"/>
    </xf>
    <xf numFmtId="178" fontId="9" fillId="0" borderId="28" xfId="33" applyNumberFormat="1" applyFont="1" applyBorder="1" applyAlignment="1">
      <alignment vertical="center"/>
    </xf>
    <xf numFmtId="178" fontId="9" fillId="0" borderId="31" xfId="33" applyNumberFormat="1" applyFont="1" applyBorder="1" applyAlignment="1">
      <alignment vertical="center"/>
    </xf>
    <xf numFmtId="178" fontId="9" fillId="0" borderId="26" xfId="33" applyNumberFormat="1" applyFont="1" applyBorder="1" applyAlignment="1">
      <alignment vertical="center"/>
    </xf>
    <xf numFmtId="178" fontId="9" fillId="0" borderId="34" xfId="33" applyNumberFormat="1" applyFont="1" applyBorder="1" applyAlignment="1">
      <alignment vertical="center"/>
    </xf>
    <xf numFmtId="178" fontId="9" fillId="0" borderId="28" xfId="33" applyNumberFormat="1" applyFont="1" applyBorder="1" applyAlignment="1">
      <alignment horizontal="center" vertical="center"/>
    </xf>
    <xf numFmtId="178" fontId="9" fillId="0" borderId="35" xfId="33" applyNumberFormat="1" applyFont="1" applyBorder="1" applyAlignment="1">
      <alignment horizontal="center" vertical="center" wrapText="1"/>
    </xf>
    <xf numFmtId="178" fontId="12" fillId="0" borderId="36" xfId="33" applyNumberFormat="1" applyFont="1" applyBorder="1" applyAlignment="1">
      <alignment horizontal="center" vertical="center"/>
    </xf>
    <xf numFmtId="178" fontId="9" fillId="0" borderId="37" xfId="33" applyNumberFormat="1" applyFont="1" applyBorder="1" applyAlignment="1">
      <alignment horizontal="center" vertical="center" wrapText="1"/>
    </xf>
    <xf numFmtId="178" fontId="9" fillId="0" borderId="24" xfId="33" applyNumberFormat="1" applyFont="1" applyBorder="1" applyAlignment="1">
      <alignment horizontal="center" vertical="center"/>
    </xf>
    <xf numFmtId="177" fontId="9" fillId="0" borderId="11" xfId="34" applyNumberFormat="1" applyFont="1" applyFill="1" applyBorder="1" applyAlignment="1">
      <alignment horizontal="right" vertical="center"/>
    </xf>
    <xf numFmtId="177" fontId="9" fillId="0" borderId="28" xfId="34" applyNumberFormat="1" applyFont="1" applyFill="1" applyBorder="1" applyAlignment="1">
      <alignment horizontal="right" vertical="center"/>
    </xf>
    <xf numFmtId="188" fontId="9" fillId="0" borderId="38" xfId="34" applyNumberFormat="1" applyFont="1" applyFill="1" applyBorder="1" applyAlignment="1">
      <alignment horizontal="right" vertical="center"/>
    </xf>
    <xf numFmtId="177" fontId="9" fillId="0" borderId="36" xfId="34" applyNumberFormat="1" applyFont="1" applyFill="1" applyBorder="1" applyAlignment="1">
      <alignment horizontal="right" vertical="center"/>
    </xf>
    <xf numFmtId="188" fontId="9" fillId="0" borderId="39" xfId="34" applyNumberFormat="1" applyFont="1" applyFill="1" applyBorder="1" applyAlignment="1">
      <alignment horizontal="right" vertical="center"/>
    </xf>
    <xf numFmtId="188" fontId="9" fillId="0" borderId="11" xfId="34" applyNumberFormat="1" applyFont="1" applyBorder="1" applyAlignment="1">
      <alignment horizontal="right" vertical="center"/>
    </xf>
    <xf numFmtId="178" fontId="9" fillId="0" borderId="26" xfId="33" applyNumberFormat="1" applyFont="1" applyBorder="1" applyAlignment="1">
      <alignment horizontal="center" vertical="center"/>
    </xf>
    <xf numFmtId="178" fontId="9" fillId="0" borderId="40" xfId="33" applyNumberFormat="1" applyFont="1" applyBorder="1" applyAlignment="1">
      <alignment horizontal="center" vertical="center"/>
    </xf>
    <xf numFmtId="177" fontId="9" fillId="0" borderId="41" xfId="34" applyNumberFormat="1" applyFont="1" applyFill="1" applyBorder="1" applyAlignment="1">
      <alignment horizontal="right" vertical="center"/>
    </xf>
    <xf numFmtId="177" fontId="9" fillId="0" borderId="42" xfId="34" applyNumberFormat="1" applyFont="1" applyFill="1" applyBorder="1" applyAlignment="1">
      <alignment horizontal="right" vertical="center"/>
    </xf>
    <xf numFmtId="188" fontId="9" fillId="0" borderId="40" xfId="34" applyNumberFormat="1" applyFont="1" applyFill="1" applyBorder="1" applyAlignment="1">
      <alignment horizontal="right" vertical="center"/>
    </xf>
    <xf numFmtId="177" fontId="9" fillId="0" borderId="43" xfId="34" applyNumberFormat="1" applyFont="1" applyFill="1" applyBorder="1" applyAlignment="1">
      <alignment horizontal="right" vertical="center"/>
    </xf>
    <xf numFmtId="188" fontId="9" fillId="0" borderId="44" xfId="34" applyNumberFormat="1" applyFont="1" applyFill="1" applyBorder="1" applyAlignment="1">
      <alignment horizontal="right" vertical="center"/>
    </xf>
    <xf numFmtId="188" fontId="9" fillId="0" borderId="41" xfId="34" applyNumberFormat="1" applyFont="1" applyBorder="1" applyAlignment="1">
      <alignment horizontal="right" vertical="center"/>
    </xf>
    <xf numFmtId="177" fontId="9" fillId="0" borderId="41" xfId="34" applyNumberFormat="1" applyFont="1" applyFill="1" applyBorder="1" applyAlignment="1">
      <alignment horizontal="right" vertical="center" wrapText="1"/>
    </xf>
    <xf numFmtId="178" fontId="9" fillId="0" borderId="31" xfId="33" applyNumberFormat="1" applyFont="1" applyBorder="1" applyAlignment="1">
      <alignment horizontal="center" vertical="center"/>
    </xf>
    <xf numFmtId="177" fontId="9" fillId="0" borderId="11" xfId="34" applyNumberFormat="1" applyFont="1" applyBorder="1" applyAlignment="1">
      <alignment horizontal="right" vertical="center"/>
    </xf>
    <xf numFmtId="177" fontId="9" fillId="0" borderId="28" xfId="34" applyNumberFormat="1" applyFont="1" applyBorder="1" applyAlignment="1">
      <alignment horizontal="right" vertical="center"/>
    </xf>
    <xf numFmtId="188" fontId="9" fillId="0" borderId="38" xfId="34" applyNumberFormat="1" applyFont="1" applyBorder="1" applyAlignment="1">
      <alignment horizontal="right" vertical="center"/>
    </xf>
    <xf numFmtId="177" fontId="9" fillId="0" borderId="36" xfId="34" applyNumberFormat="1" applyFont="1" applyBorder="1" applyAlignment="1">
      <alignment horizontal="right" vertical="center"/>
    </xf>
    <xf numFmtId="188" fontId="9" fillId="0" borderId="45" xfId="34" applyNumberFormat="1" applyFont="1" applyBorder="1" applyAlignment="1">
      <alignment horizontal="right" vertical="center"/>
    </xf>
    <xf numFmtId="0" fontId="1" fillId="0" borderId="26" xfId="31" applyFont="1" applyFill="1" applyBorder="1">
      <alignment vertical="center"/>
    </xf>
    <xf numFmtId="0" fontId="1" fillId="0" borderId="34" xfId="31" applyFont="1" applyFill="1" applyBorder="1">
      <alignment vertical="center"/>
    </xf>
    <xf numFmtId="181" fontId="13" fillId="0" borderId="7" xfId="27" applyNumberFormat="1" applyFont="1" applyFill="1" applyBorder="1" applyAlignment="1">
      <alignment horizontal="right" vertical="center"/>
    </xf>
    <xf numFmtId="181" fontId="13" fillId="0" borderId="0" xfId="27" applyNumberFormat="1" applyFont="1" applyFill="1" applyBorder="1" applyAlignment="1">
      <alignment horizontal="right" vertical="center"/>
    </xf>
    <xf numFmtId="181" fontId="13" fillId="0" borderId="53" xfId="27" applyNumberFormat="1" applyFont="1" applyFill="1" applyBorder="1" applyAlignment="1">
      <alignment horizontal="right" vertical="center"/>
    </xf>
    <xf numFmtId="178" fontId="13" fillId="0" borderId="7" xfId="27" applyNumberFormat="1" applyFont="1" applyFill="1" applyBorder="1" applyAlignment="1">
      <alignment horizontal="right" vertical="center"/>
    </xf>
    <xf numFmtId="178" fontId="13" fillId="0" borderId="0" xfId="27" applyNumberFormat="1" applyFont="1" applyFill="1" applyBorder="1" applyAlignment="1">
      <alignment horizontal="right" vertical="center"/>
    </xf>
    <xf numFmtId="178" fontId="13" fillId="0" borderId="53" xfId="27" applyNumberFormat="1" applyFont="1" applyFill="1" applyBorder="1" applyAlignment="1">
      <alignment horizontal="right" vertical="center"/>
    </xf>
    <xf numFmtId="0" fontId="13" fillId="0" borderId="7" xfId="27" applyFont="1" applyFill="1" applyBorder="1" applyAlignment="1">
      <alignment horizontal="left" vertical="center"/>
    </xf>
    <xf numFmtId="0" fontId="13" fillId="0" borderId="0" xfId="27" applyFont="1" applyFill="1" applyBorder="1" applyAlignment="1">
      <alignment horizontal="left" vertical="center"/>
    </xf>
    <xf numFmtId="0" fontId="13" fillId="0" borderId="53" xfId="27" applyFont="1" applyFill="1" applyBorder="1" applyAlignment="1">
      <alignment horizontal="left" vertical="center"/>
    </xf>
    <xf numFmtId="49" fontId="14" fillId="0" borderId="0" xfId="27" applyNumberFormat="1" applyFont="1" applyFill="1" applyAlignment="1">
      <alignment horizontal="center" vertical="center"/>
    </xf>
    <xf numFmtId="0" fontId="13" fillId="0" borderId="4" xfId="27" applyFont="1" applyFill="1" applyBorder="1" applyAlignment="1">
      <alignment horizontal="center" vertical="center"/>
    </xf>
    <xf numFmtId="0" fontId="13" fillId="0" borderId="17" xfId="27" applyFont="1" applyFill="1" applyBorder="1" applyAlignment="1">
      <alignment horizontal="center" vertical="center"/>
    </xf>
    <xf numFmtId="0" fontId="13" fillId="0" borderId="5" xfId="27" applyFont="1" applyFill="1" applyBorder="1" applyAlignment="1">
      <alignment horizontal="center" vertical="center"/>
    </xf>
    <xf numFmtId="0" fontId="13" fillId="0" borderId="64" xfId="27" applyFont="1" applyFill="1" applyBorder="1" applyAlignment="1">
      <alignment horizontal="center" vertical="center"/>
    </xf>
    <xf numFmtId="0" fontId="13" fillId="0" borderId="61" xfId="27" applyFont="1" applyFill="1" applyBorder="1" applyAlignment="1">
      <alignment horizontal="center" vertical="center"/>
    </xf>
    <xf numFmtId="0" fontId="13" fillId="0" borderId="65" xfId="27" applyFont="1" applyFill="1" applyBorder="1" applyAlignment="1">
      <alignment horizontal="center" vertical="center"/>
    </xf>
    <xf numFmtId="0" fontId="13" fillId="0" borderId="66" xfId="27" applyFont="1" applyFill="1" applyBorder="1" applyAlignment="1">
      <alignment horizontal="center" vertical="center"/>
    </xf>
    <xf numFmtId="0" fontId="13" fillId="0" borderId="34" xfId="27" applyFont="1" applyFill="1" applyBorder="1" applyAlignment="1">
      <alignment horizontal="center" vertical="center"/>
    </xf>
    <xf numFmtId="0" fontId="13" fillId="0" borderId="30"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8" xfId="27" applyFont="1" applyFill="1" applyBorder="1" applyAlignment="1">
      <alignment horizontal="center" vertical="center"/>
    </xf>
    <xf numFmtId="0" fontId="13" fillId="0" borderId="54" xfId="27" applyFont="1" applyFill="1" applyBorder="1" applyAlignment="1">
      <alignment horizontal="center" vertical="center"/>
    </xf>
    <xf numFmtId="0" fontId="13" fillId="0" borderId="68" xfId="27" applyFont="1" applyFill="1" applyBorder="1" applyAlignment="1">
      <alignment horizontal="center" vertical="center"/>
    </xf>
    <xf numFmtId="0" fontId="13" fillId="0" borderId="26" xfId="27" applyFont="1" applyFill="1" applyBorder="1" applyAlignment="1">
      <alignment horizontal="center" vertical="center"/>
    </xf>
    <xf numFmtId="0" fontId="13" fillId="0" borderId="69" xfId="27" applyFont="1" applyFill="1" applyBorder="1" applyAlignment="1">
      <alignment horizontal="center" vertical="center"/>
    </xf>
    <xf numFmtId="0" fontId="13" fillId="0" borderId="46" xfId="27" applyFont="1" applyFill="1" applyBorder="1" applyAlignment="1">
      <alignment horizontal="center" vertical="center"/>
    </xf>
    <xf numFmtId="0" fontId="13" fillId="0" borderId="47" xfId="27" applyFont="1" applyFill="1" applyBorder="1" applyAlignment="1">
      <alignment horizontal="center" vertical="center"/>
    </xf>
    <xf numFmtId="0" fontId="13" fillId="0" borderId="7" xfId="27" applyFont="1" applyFill="1" applyBorder="1" applyAlignment="1">
      <alignment horizontal="center" vertical="center"/>
    </xf>
    <xf numFmtId="0" fontId="13" fillId="0" borderId="0"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37" xfId="27" applyFont="1" applyFill="1" applyBorder="1" applyAlignment="1">
      <alignment horizontal="center" vertical="center"/>
    </xf>
    <xf numFmtId="0" fontId="13" fillId="0" borderId="48" xfId="27" applyFont="1" applyFill="1" applyBorder="1" applyAlignment="1">
      <alignment horizontal="center" vertical="center"/>
    </xf>
    <xf numFmtId="0" fontId="13" fillId="0" borderId="53" xfId="27" applyFont="1" applyFill="1" applyBorder="1" applyAlignment="1">
      <alignment horizontal="center" vertical="center"/>
    </xf>
    <xf numFmtId="0" fontId="13" fillId="0" borderId="70" xfId="27" applyFont="1" applyFill="1" applyBorder="1" applyAlignment="1">
      <alignment horizontal="center" vertical="center"/>
    </xf>
    <xf numFmtId="0" fontId="13" fillId="0" borderId="1" xfId="27" applyFont="1" applyFill="1" applyBorder="1" applyAlignment="1">
      <alignment horizontal="center" vertical="center"/>
    </xf>
    <xf numFmtId="0" fontId="13" fillId="0" borderId="2" xfId="27" applyFont="1" applyFill="1" applyBorder="1" applyAlignment="1">
      <alignment horizontal="center" vertical="center"/>
    </xf>
    <xf numFmtId="0" fontId="13" fillId="0" borderId="3" xfId="27" applyFont="1" applyFill="1" applyBorder="1" applyAlignment="1">
      <alignment horizontal="center" vertical="center"/>
    </xf>
    <xf numFmtId="0" fontId="12" fillId="0" borderId="46" xfId="11" applyFont="1" applyFill="1" applyBorder="1" applyAlignment="1">
      <alignment horizontal="left" vertical="center"/>
    </xf>
    <xf numFmtId="0" fontId="12" fillId="0" borderId="47" xfId="11" applyFont="1" applyFill="1" applyBorder="1" applyAlignment="1">
      <alignment horizontal="left" vertical="center"/>
    </xf>
    <xf numFmtId="0" fontId="12" fillId="0" borderId="48" xfId="11" applyFont="1" applyFill="1" applyBorder="1" applyAlignment="1">
      <alignment horizontal="left" vertical="center"/>
    </xf>
    <xf numFmtId="178" fontId="13" fillId="0" borderId="46" xfId="27" applyNumberFormat="1" applyFont="1" applyFill="1" applyBorder="1" applyAlignment="1">
      <alignment horizontal="right" vertical="center"/>
    </xf>
    <xf numFmtId="178" fontId="13" fillId="0" borderId="47" xfId="27" applyNumberFormat="1" applyFont="1" applyFill="1" applyBorder="1" applyAlignment="1">
      <alignment horizontal="right" vertical="center"/>
    </xf>
    <xf numFmtId="178" fontId="13" fillId="0" borderId="48" xfId="27" applyNumberFormat="1" applyFont="1" applyFill="1" applyBorder="1" applyAlignment="1">
      <alignment horizontal="right"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1" fontId="13" fillId="0" borderId="46" xfId="27" applyNumberFormat="1" applyFont="1" applyFill="1" applyBorder="1" applyAlignment="1">
      <alignment horizontal="right" vertical="center"/>
    </xf>
    <xf numFmtId="181" fontId="13" fillId="0" borderId="47" xfId="27" applyNumberFormat="1" applyFont="1" applyFill="1" applyBorder="1" applyAlignment="1">
      <alignment horizontal="right" vertical="center"/>
    </xf>
    <xf numFmtId="181" fontId="13" fillId="0" borderId="48" xfId="27" applyNumberFormat="1" applyFont="1" applyFill="1" applyBorder="1" applyAlignment="1">
      <alignment horizontal="right" vertical="center"/>
    </xf>
    <xf numFmtId="0" fontId="13" fillId="0" borderId="22" xfId="27" applyFont="1" applyFill="1" applyBorder="1" applyAlignment="1">
      <alignment vertical="center"/>
    </xf>
    <xf numFmtId="0" fontId="13" fillId="0" borderId="32" xfId="27" applyFont="1" applyFill="1" applyBorder="1" applyAlignment="1">
      <alignment vertical="center"/>
    </xf>
    <xf numFmtId="0" fontId="13" fillId="0" borderId="33" xfId="27" applyFont="1" applyFill="1" applyBorder="1" applyAlignment="1">
      <alignment vertical="center"/>
    </xf>
    <xf numFmtId="0" fontId="13" fillId="0" borderId="27" xfId="27" applyFont="1" applyFill="1" applyBorder="1" applyAlignment="1">
      <alignment horizontal="center" vertical="center"/>
    </xf>
    <xf numFmtId="0" fontId="13" fillId="0" borderId="32" xfId="27" applyFont="1" applyFill="1" applyBorder="1" applyAlignment="1">
      <alignment horizontal="center" vertical="center"/>
    </xf>
    <xf numFmtId="0" fontId="12" fillId="0" borderId="7" xfId="11" applyFont="1" applyFill="1" applyBorder="1" applyAlignment="1">
      <alignment horizontal="left" vertical="center"/>
    </xf>
    <xf numFmtId="0" fontId="12" fillId="0" borderId="0" xfId="11" applyFont="1" applyFill="1" applyBorder="1" applyAlignment="1">
      <alignment horizontal="left" vertical="center"/>
    </xf>
    <xf numFmtId="0" fontId="12" fillId="0" borderId="53" xfId="11" applyFont="1" applyFill="1" applyBorder="1" applyAlignment="1">
      <alignment horizontal="left" vertical="center"/>
    </xf>
    <xf numFmtId="0" fontId="13" fillId="0" borderId="10"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11" xfId="27" applyFont="1" applyFill="1" applyBorder="1" applyAlignment="1">
      <alignment horizontal="center" vertical="center"/>
    </xf>
    <xf numFmtId="0" fontId="13" fillId="0" borderId="71" xfId="27" applyFont="1" applyFill="1" applyBorder="1" applyAlignment="1">
      <alignment horizontal="center" vertical="center"/>
    </xf>
    <xf numFmtId="0" fontId="13" fillId="0" borderId="72" xfId="27" applyFont="1" applyFill="1" applyBorder="1" applyAlignment="1">
      <alignment horizontal="center" vertical="center"/>
    </xf>
    <xf numFmtId="0" fontId="13" fillId="0" borderId="49" xfId="27" applyFont="1" applyFill="1" applyBorder="1" applyAlignment="1">
      <alignment horizontal="center" vertical="center"/>
    </xf>
    <xf numFmtId="0" fontId="13" fillId="0" borderId="28"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73" xfId="27" applyFont="1" applyFill="1" applyBorder="1" applyAlignment="1">
      <alignment horizontal="center" vertical="center"/>
    </xf>
    <xf numFmtId="0" fontId="13" fillId="0" borderId="74" xfId="27" applyFont="1" applyFill="1" applyBorder="1" applyAlignment="1">
      <alignment horizontal="center" vertical="center"/>
    </xf>
    <xf numFmtId="0" fontId="13" fillId="0" borderId="9" xfId="27" applyFont="1" applyFill="1" applyBorder="1" applyAlignment="1">
      <alignment horizontal="center" vertical="center"/>
    </xf>
    <xf numFmtId="0" fontId="13" fillId="0" borderId="45" xfId="27" applyFont="1" applyFill="1" applyBorder="1" applyAlignment="1">
      <alignment horizontal="center" vertical="center"/>
    </xf>
    <xf numFmtId="0" fontId="13" fillId="0" borderId="50" xfId="27" applyFont="1" applyFill="1" applyBorder="1" applyAlignment="1">
      <alignment horizontal="center" vertical="center"/>
    </xf>
    <xf numFmtId="0" fontId="13" fillId="0" borderId="51" xfId="27" applyFont="1" applyFill="1" applyBorder="1" applyAlignment="1">
      <alignment horizontal="center" vertical="center"/>
    </xf>
    <xf numFmtId="49" fontId="13" fillId="0" borderId="28" xfId="27" applyNumberFormat="1" applyFont="1" applyFill="1" applyBorder="1" applyAlignment="1">
      <alignment horizontal="center" vertical="center"/>
    </xf>
    <xf numFmtId="49" fontId="13" fillId="0" borderId="45" xfId="27" applyNumberFormat="1" applyFont="1" applyFill="1" applyBorder="1" applyAlignment="1">
      <alignment horizontal="center" vertical="center"/>
    </xf>
    <xf numFmtId="49" fontId="13" fillId="0" borderId="75" xfId="27" applyNumberFormat="1" applyFont="1" applyFill="1" applyBorder="1" applyAlignment="1">
      <alignment horizontal="center" vertical="center"/>
    </xf>
    <xf numFmtId="49" fontId="13" fillId="0" borderId="54" xfId="27" applyNumberFormat="1" applyFont="1" applyFill="1" applyBorder="1" applyAlignment="1">
      <alignment horizontal="center" vertical="center"/>
    </xf>
    <xf numFmtId="49" fontId="13" fillId="0" borderId="0" xfId="27" applyNumberFormat="1" applyFont="1" applyFill="1" applyBorder="1" applyAlignment="1">
      <alignment horizontal="center" vertical="center"/>
    </xf>
    <xf numFmtId="49" fontId="13" fillId="0" borderId="53" xfId="27" applyNumberFormat="1" applyFont="1" applyFill="1" applyBorder="1" applyAlignment="1">
      <alignment horizontal="center" vertical="center"/>
    </xf>
    <xf numFmtId="49" fontId="13" fillId="0" borderId="73" xfId="27" applyNumberFormat="1" applyFont="1" applyFill="1" applyBorder="1" applyAlignment="1">
      <alignment horizontal="center" vertical="center"/>
    </xf>
    <xf numFmtId="49" fontId="13" fillId="0" borderId="51" xfId="27" applyNumberFormat="1" applyFont="1" applyFill="1" applyBorder="1" applyAlignment="1">
      <alignment horizontal="center" vertical="center"/>
    </xf>
    <xf numFmtId="49" fontId="13" fillId="0" borderId="52" xfId="27" applyNumberFormat="1" applyFont="1" applyFill="1" applyBorder="1" applyAlignment="1">
      <alignment horizontal="center" vertical="center"/>
    </xf>
    <xf numFmtId="182" fontId="13" fillId="0" borderId="7" xfId="27" applyNumberFormat="1" applyFont="1" applyFill="1" applyBorder="1" applyAlignment="1">
      <alignment horizontal="right" vertical="center"/>
    </xf>
    <xf numFmtId="182" fontId="13" fillId="0" borderId="0" xfId="27" applyNumberFormat="1" applyFont="1" applyFill="1" applyBorder="1" applyAlignment="1">
      <alignment horizontal="right" vertical="center"/>
    </xf>
    <xf numFmtId="182" fontId="13" fillId="0" borderId="53" xfId="27" applyNumberFormat="1" applyFont="1" applyFill="1" applyBorder="1" applyAlignment="1">
      <alignment horizontal="right" vertical="center"/>
    </xf>
    <xf numFmtId="183" fontId="13" fillId="0" borderId="7" xfId="27" applyNumberFormat="1" applyFont="1" applyFill="1" applyBorder="1" applyAlignment="1">
      <alignment horizontal="right" vertical="center"/>
    </xf>
    <xf numFmtId="183" fontId="13" fillId="0" borderId="0" xfId="27" applyNumberFormat="1" applyFont="1" applyFill="1" applyBorder="1" applyAlignment="1">
      <alignment horizontal="right" vertical="center"/>
    </xf>
    <xf numFmtId="183" fontId="13" fillId="0" borderId="53" xfId="27" applyNumberFormat="1" applyFont="1" applyFill="1" applyBorder="1" applyAlignment="1">
      <alignment horizontal="right" vertical="center"/>
    </xf>
    <xf numFmtId="0" fontId="13" fillId="0" borderId="76" xfId="27" applyFont="1" applyFill="1" applyBorder="1" applyAlignment="1">
      <alignment horizontal="center" vertical="center"/>
    </xf>
    <xf numFmtId="0" fontId="13" fillId="0" borderId="77" xfId="27" applyFont="1" applyFill="1" applyBorder="1" applyAlignment="1">
      <alignment vertical="center"/>
    </xf>
    <xf numFmtId="0" fontId="13" fillId="0" borderId="78" xfId="27" applyFont="1" applyFill="1" applyBorder="1" applyAlignment="1">
      <alignment vertical="center"/>
    </xf>
    <xf numFmtId="0" fontId="13" fillId="0" borderId="79" xfId="27" applyFont="1" applyFill="1" applyBorder="1" applyAlignment="1">
      <alignment vertical="center"/>
    </xf>
    <xf numFmtId="178" fontId="13" fillId="0" borderId="77" xfId="27" applyNumberFormat="1" applyFont="1" applyFill="1" applyBorder="1" applyAlignment="1">
      <alignment horizontal="right" vertical="center"/>
    </xf>
    <xf numFmtId="178" fontId="13" fillId="0" borderId="78" xfId="27" applyNumberFormat="1" applyFont="1" applyFill="1" applyBorder="1" applyAlignment="1">
      <alignment horizontal="right" vertical="center"/>
    </xf>
    <xf numFmtId="178" fontId="13" fillId="0" borderId="80" xfId="27" applyNumberFormat="1" applyFont="1" applyFill="1" applyBorder="1" applyAlignment="1">
      <alignment horizontal="right" vertical="center"/>
    </xf>
    <xf numFmtId="0" fontId="13" fillId="0" borderId="27" xfId="27" applyFont="1" applyFill="1" applyBorder="1" applyAlignment="1">
      <alignment vertical="center"/>
    </xf>
    <xf numFmtId="178" fontId="13" fillId="0" borderId="27" xfId="27" applyNumberFormat="1" applyFont="1" applyFill="1" applyBorder="1" applyAlignment="1">
      <alignment horizontal="right" vertical="center"/>
    </xf>
    <xf numFmtId="178" fontId="13" fillId="0" borderId="32" xfId="27" applyNumberFormat="1" applyFont="1" applyFill="1" applyBorder="1" applyAlignment="1">
      <alignment horizontal="right" vertical="center"/>
    </xf>
    <xf numFmtId="178" fontId="13" fillId="0" borderId="81" xfId="27" applyNumberFormat="1" applyFont="1" applyFill="1" applyBorder="1" applyAlignment="1">
      <alignment horizontal="right" vertical="center"/>
    </xf>
    <xf numFmtId="0" fontId="13" fillId="0" borderId="29" xfId="27" applyFont="1" applyFill="1" applyBorder="1" applyAlignment="1">
      <alignment vertical="center"/>
    </xf>
    <xf numFmtId="0" fontId="13" fillId="0" borderId="82" xfId="27" applyFont="1" applyFill="1" applyBorder="1" applyAlignment="1">
      <alignment vertical="center"/>
    </xf>
    <xf numFmtId="0" fontId="13" fillId="0" borderId="83" xfId="27" applyFont="1" applyFill="1" applyBorder="1" applyAlignment="1">
      <alignment vertical="center"/>
    </xf>
    <xf numFmtId="185" fontId="13" fillId="0" borderId="29" xfId="27" applyNumberFormat="1" applyFont="1" applyFill="1" applyBorder="1" applyAlignment="1">
      <alignment horizontal="right" vertical="center"/>
    </xf>
    <xf numFmtId="185" fontId="13" fillId="0" borderId="82" xfId="27" applyNumberFormat="1" applyFont="1" applyFill="1" applyBorder="1" applyAlignment="1">
      <alignment horizontal="right" vertical="center"/>
    </xf>
    <xf numFmtId="185" fontId="13" fillId="0" borderId="84" xfId="27" applyNumberFormat="1" applyFont="1" applyFill="1" applyBorder="1" applyAlignment="1">
      <alignment horizontal="right" vertical="center"/>
    </xf>
    <xf numFmtId="0" fontId="12" fillId="0" borderId="28" xfId="28" applyFont="1" applyFill="1" applyBorder="1" applyAlignment="1">
      <alignment horizontal="center" vertical="center"/>
    </xf>
    <xf numFmtId="0" fontId="12" fillId="0" borderId="45" xfId="28" applyFont="1" applyFill="1" applyBorder="1" applyAlignment="1">
      <alignment horizontal="center" vertical="center"/>
    </xf>
    <xf numFmtId="0" fontId="12" fillId="0" borderId="31" xfId="28" applyFont="1" applyFill="1" applyBorder="1" applyAlignment="1">
      <alignment horizontal="center" vertical="center"/>
    </xf>
    <xf numFmtId="178" fontId="12" fillId="0" borderId="27" xfId="27" applyNumberFormat="1" applyFont="1" applyFill="1" applyBorder="1" applyAlignment="1">
      <alignment horizontal="right" vertical="center"/>
    </xf>
    <xf numFmtId="178" fontId="12" fillId="0" borderId="32" xfId="27" applyNumberFormat="1" applyFont="1" applyFill="1" applyBorder="1" applyAlignment="1">
      <alignment horizontal="right" vertical="center"/>
    </xf>
    <xf numFmtId="178" fontId="12" fillId="0" borderId="81" xfId="27" applyNumberFormat="1" applyFont="1" applyFill="1" applyBorder="1" applyAlignment="1">
      <alignment horizontal="right" vertical="center"/>
    </xf>
    <xf numFmtId="178" fontId="13" fillId="0" borderId="33" xfId="27" applyNumberFormat="1" applyFont="1" applyFill="1" applyBorder="1" applyAlignment="1">
      <alignment horizontal="right" vertical="center"/>
    </xf>
    <xf numFmtId="0" fontId="12" fillId="0" borderId="28" xfId="27" applyFont="1" applyFill="1" applyBorder="1" applyAlignment="1">
      <alignment vertical="center"/>
    </xf>
    <xf numFmtId="0" fontId="12" fillId="0" borderId="32" xfId="27" applyFont="1" applyFill="1" applyBorder="1" applyAlignment="1">
      <alignment vertical="center"/>
    </xf>
    <xf numFmtId="0" fontId="12" fillId="0" borderId="33" xfId="27" applyFont="1" applyFill="1" applyBorder="1" applyAlignment="1">
      <alignment vertical="center"/>
    </xf>
    <xf numFmtId="181" fontId="13" fillId="0" borderId="27" xfId="27" applyNumberFormat="1" applyFont="1" applyFill="1" applyBorder="1" applyAlignment="1">
      <alignment horizontal="right" vertical="center"/>
    </xf>
    <xf numFmtId="181" fontId="13" fillId="0" borderId="32" xfId="27" applyNumberFormat="1" applyFont="1" applyFill="1" applyBorder="1" applyAlignment="1">
      <alignment horizontal="right" vertical="center"/>
    </xf>
    <xf numFmtId="181" fontId="13" fillId="0" borderId="33" xfId="27" applyNumberFormat="1" applyFont="1" applyFill="1" applyBorder="1" applyAlignment="1">
      <alignment horizontal="right" vertical="center"/>
    </xf>
    <xf numFmtId="181" fontId="13" fillId="0" borderId="81" xfId="27" applyNumberFormat="1" applyFont="1" applyFill="1" applyBorder="1" applyAlignment="1">
      <alignment horizontal="right" vertical="center"/>
    </xf>
    <xf numFmtId="0" fontId="13" fillId="0" borderId="46" xfId="27" applyFont="1" applyFill="1" applyBorder="1" applyAlignment="1">
      <alignment horizontal="center" vertical="center" wrapText="1"/>
    </xf>
    <xf numFmtId="0" fontId="13" fillId="0" borderId="47" xfId="27" applyFont="1" applyFill="1" applyBorder="1" applyAlignment="1">
      <alignment horizontal="center" vertical="center" wrapText="1"/>
    </xf>
    <xf numFmtId="0" fontId="13" fillId="0" borderId="17"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61" xfId="27" applyFont="1" applyFill="1" applyBorder="1" applyAlignment="1">
      <alignment horizontal="center" vertical="center" wrapText="1"/>
    </xf>
    <xf numFmtId="0" fontId="13" fillId="0" borderId="50" xfId="27" applyFont="1" applyFill="1" applyBorder="1" applyAlignment="1">
      <alignment horizontal="center" vertical="center" wrapText="1"/>
    </xf>
    <xf numFmtId="0" fontId="13" fillId="0" borderId="51" xfId="27" applyFont="1" applyFill="1" applyBorder="1" applyAlignment="1">
      <alignment horizontal="center" vertical="center" wrapText="1"/>
    </xf>
    <xf numFmtId="0" fontId="13" fillId="0" borderId="72" xfId="27" applyFont="1" applyFill="1" applyBorder="1" applyAlignment="1">
      <alignment horizontal="center" vertical="center" wrapText="1"/>
    </xf>
    <xf numFmtId="0" fontId="12" fillId="0" borderId="67" xfId="27" applyFont="1" applyFill="1" applyBorder="1" applyAlignment="1">
      <alignment vertical="center"/>
    </xf>
    <xf numFmtId="0" fontId="12" fillId="0" borderId="78" xfId="27" applyFont="1" applyFill="1" applyBorder="1" applyAlignment="1">
      <alignment vertical="center"/>
    </xf>
    <xf numFmtId="0" fontId="12" fillId="0" borderId="79" xfId="27" applyFont="1" applyFill="1" applyBorder="1" applyAlignment="1">
      <alignment vertical="center"/>
    </xf>
    <xf numFmtId="178" fontId="12" fillId="0" borderId="67" xfId="27" applyNumberFormat="1" applyFont="1" applyFill="1" applyBorder="1" applyAlignment="1">
      <alignment horizontal="right" vertical="center"/>
    </xf>
    <xf numFmtId="178" fontId="12" fillId="0" borderId="47" xfId="27" applyNumberFormat="1" applyFont="1" applyFill="1" applyBorder="1" applyAlignment="1">
      <alignment horizontal="right" vertical="center"/>
    </xf>
    <xf numFmtId="178" fontId="12" fillId="0" borderId="48" xfId="27" applyNumberFormat="1" applyFont="1" applyFill="1" applyBorder="1" applyAlignment="1">
      <alignment horizontal="right" vertical="center"/>
    </xf>
    <xf numFmtId="0" fontId="13" fillId="0" borderId="22" xfId="27" applyFont="1" applyFill="1" applyBorder="1" applyAlignment="1">
      <alignment horizontal="center" vertical="center"/>
    </xf>
    <xf numFmtId="0" fontId="13" fillId="0" borderId="33" xfId="27" applyFont="1" applyFill="1" applyBorder="1" applyAlignment="1">
      <alignment horizontal="center" vertical="center"/>
    </xf>
    <xf numFmtId="0" fontId="13" fillId="0" borderId="81" xfId="27" applyFont="1" applyFill="1" applyBorder="1" applyAlignment="1">
      <alignment horizontal="center" vertical="center"/>
    </xf>
    <xf numFmtId="0" fontId="13" fillId="0" borderId="50" xfId="27" applyFont="1" applyFill="1" applyBorder="1" applyAlignment="1">
      <alignment horizontal="left" vertical="center"/>
    </xf>
    <xf numFmtId="0" fontId="13" fillId="0" borderId="51" xfId="27" applyFont="1" applyFill="1" applyBorder="1" applyAlignment="1">
      <alignment horizontal="left" vertical="center"/>
    </xf>
    <xf numFmtId="0" fontId="13" fillId="0" borderId="52" xfId="27" applyFont="1" applyFill="1" applyBorder="1" applyAlignment="1">
      <alignment horizontal="left" vertical="center"/>
    </xf>
    <xf numFmtId="181" fontId="13" fillId="0" borderId="50" xfId="27" applyNumberFormat="1" applyFont="1" applyFill="1" applyBorder="1" applyAlignment="1">
      <alignment horizontal="right" vertical="center"/>
    </xf>
    <xf numFmtId="181" fontId="13" fillId="0" borderId="51" xfId="27" applyNumberFormat="1" applyFont="1" applyFill="1" applyBorder="1" applyAlignment="1">
      <alignment horizontal="right" vertical="center"/>
    </xf>
    <xf numFmtId="181" fontId="13" fillId="0" borderId="52" xfId="27" applyNumberFormat="1" applyFont="1" applyFill="1" applyBorder="1" applyAlignment="1">
      <alignment horizontal="right" vertical="center"/>
    </xf>
    <xf numFmtId="0" fontId="13" fillId="0" borderId="46" xfId="13" applyFont="1" applyFill="1" applyBorder="1" applyAlignment="1">
      <alignment horizontal="left" vertical="center"/>
    </xf>
    <xf numFmtId="0" fontId="13" fillId="0" borderId="47" xfId="13" applyFont="1" applyFill="1" applyBorder="1" applyAlignment="1">
      <alignment horizontal="left" vertical="center"/>
    </xf>
    <xf numFmtId="0" fontId="13" fillId="0" borderId="48" xfId="13" applyFont="1" applyFill="1" applyBorder="1" applyAlignment="1">
      <alignment horizontal="left" vertical="center"/>
    </xf>
    <xf numFmtId="0" fontId="12" fillId="0" borderId="45" xfId="27" applyFont="1" applyFill="1" applyBorder="1" applyAlignment="1">
      <alignment vertical="center"/>
    </xf>
    <xf numFmtId="0" fontId="12" fillId="0" borderId="31" xfId="27" applyFont="1" applyFill="1" applyBorder="1" applyAlignment="1">
      <alignment vertical="center"/>
    </xf>
    <xf numFmtId="185" fontId="12" fillId="0" borderId="28" xfId="27" applyNumberFormat="1" applyFont="1" applyFill="1" applyBorder="1" applyAlignment="1">
      <alignment horizontal="right" vertical="center"/>
    </xf>
    <xf numFmtId="185" fontId="12" fillId="0" borderId="45" xfId="27" applyNumberFormat="1" applyFont="1" applyFill="1" applyBorder="1" applyAlignment="1">
      <alignment horizontal="right" vertical="center"/>
    </xf>
    <xf numFmtId="185" fontId="12" fillId="0" borderId="75" xfId="27" applyNumberFormat="1" applyFont="1" applyFill="1" applyBorder="1" applyAlignment="1">
      <alignment horizontal="right" vertical="center"/>
    </xf>
    <xf numFmtId="0" fontId="18" fillId="0" borderId="0" xfId="27" applyFont="1" applyFill="1" applyBorder="1" applyAlignment="1">
      <alignment horizontal="left" vertical="center" wrapText="1"/>
    </xf>
    <xf numFmtId="0" fontId="18" fillId="0" borderId="53" xfId="27" applyFont="1" applyFill="1" applyBorder="1" applyAlignment="1">
      <alignment horizontal="left" vertical="center" wrapText="1"/>
    </xf>
    <xf numFmtId="0" fontId="12" fillId="0" borderId="29" xfId="28" applyFont="1" applyFill="1" applyBorder="1" applyAlignment="1">
      <alignment horizontal="center" vertical="center"/>
    </xf>
    <xf numFmtId="0" fontId="12" fillId="0" borderId="82" xfId="28" applyFont="1" applyFill="1" applyBorder="1" applyAlignment="1">
      <alignment horizontal="center" vertical="center"/>
    </xf>
    <xf numFmtId="0" fontId="12" fillId="0" borderId="83" xfId="28" applyFont="1" applyFill="1" applyBorder="1" applyAlignment="1">
      <alignment horizontal="center" vertical="center"/>
    </xf>
    <xf numFmtId="0" fontId="13" fillId="0" borderId="85" xfId="27" applyFont="1" applyFill="1" applyBorder="1" applyAlignment="1">
      <alignment horizontal="center" vertical="center"/>
    </xf>
    <xf numFmtId="0" fontId="13" fillId="0" borderId="86" xfId="27" applyFont="1" applyFill="1" applyBorder="1" applyAlignment="1">
      <alignment horizontal="center" vertical="center"/>
    </xf>
    <xf numFmtId="178" fontId="13" fillId="0" borderId="86" xfId="27" applyNumberFormat="1" applyFont="1" applyFill="1" applyBorder="1" applyAlignment="1">
      <alignment horizontal="right" vertical="center"/>
    </xf>
    <xf numFmtId="178" fontId="13" fillId="0" borderId="87" xfId="27" applyNumberFormat="1" applyFont="1" applyFill="1" applyBorder="1" applyAlignment="1">
      <alignment horizontal="right" vertical="center"/>
    </xf>
    <xf numFmtId="178" fontId="13" fillId="0" borderId="6" xfId="27" applyNumberFormat="1" applyFont="1" applyFill="1" applyBorder="1" applyAlignment="1">
      <alignment horizontal="right" vertical="center"/>
    </xf>
    <xf numFmtId="0" fontId="13" fillId="0" borderId="13" xfId="27" applyFont="1" applyFill="1" applyBorder="1" applyAlignment="1">
      <alignment vertical="center"/>
    </xf>
    <xf numFmtId="0" fontId="13" fillId="0" borderId="16" xfId="27" applyFont="1" applyFill="1" applyBorder="1" applyAlignment="1">
      <alignment horizontal="center" vertical="center"/>
    </xf>
    <xf numFmtId="0" fontId="13" fillId="0" borderId="84" xfId="27" applyFont="1" applyFill="1" applyBorder="1" applyAlignment="1">
      <alignment horizontal="center" vertical="center"/>
    </xf>
    <xf numFmtId="0" fontId="13" fillId="0" borderId="88" xfId="27" applyFont="1" applyFill="1" applyBorder="1" applyAlignment="1">
      <alignment horizontal="center" vertical="center"/>
    </xf>
    <xf numFmtId="183" fontId="13" fillId="0" borderId="86" xfId="27" applyNumberFormat="1" applyFont="1" applyFill="1" applyBorder="1" applyAlignment="1">
      <alignment horizontal="right" vertical="center"/>
    </xf>
    <xf numFmtId="183" fontId="13" fillId="0" borderId="87" xfId="27" applyNumberFormat="1" applyFont="1" applyFill="1" applyBorder="1" applyAlignment="1">
      <alignment horizontal="right" vertical="center"/>
    </xf>
    <xf numFmtId="183" fontId="13" fillId="0" borderId="6" xfId="27" applyNumberFormat="1" applyFont="1" applyFill="1" applyBorder="1" applyAlignment="1">
      <alignment horizontal="right" vertical="center"/>
    </xf>
    <xf numFmtId="181" fontId="13" fillId="0" borderId="29" xfId="27" applyNumberFormat="1" applyFont="1" applyFill="1" applyBorder="1" applyAlignment="1">
      <alignment horizontal="right" vertical="center"/>
    </xf>
    <xf numFmtId="181" fontId="13" fillId="0" borderId="82" xfId="27" applyNumberFormat="1" applyFont="1" applyFill="1" applyBorder="1" applyAlignment="1">
      <alignment horizontal="right" vertical="center"/>
    </xf>
    <xf numFmtId="181" fontId="13" fillId="0" borderId="83" xfId="27" applyNumberFormat="1" applyFont="1" applyFill="1" applyBorder="1" applyAlignment="1">
      <alignment horizontal="right" vertical="center"/>
    </xf>
    <xf numFmtId="181" fontId="13" fillId="0" borderId="84" xfId="27" applyNumberFormat="1" applyFont="1" applyFill="1" applyBorder="1" applyAlignment="1">
      <alignment horizontal="right" vertical="center"/>
    </xf>
    <xf numFmtId="0" fontId="13" fillId="0" borderId="89" xfId="27" applyFont="1" applyFill="1" applyBorder="1" applyAlignment="1">
      <alignment horizontal="center" vertical="center"/>
    </xf>
    <xf numFmtId="0" fontId="13" fillId="0" borderId="78" xfId="27" applyFont="1" applyFill="1" applyBorder="1" applyAlignment="1">
      <alignment horizontal="center" vertical="center"/>
    </xf>
    <xf numFmtId="0" fontId="13" fillId="0" borderId="80" xfId="27" applyFont="1" applyFill="1" applyBorder="1" applyAlignment="1">
      <alignment horizontal="center" vertical="center"/>
    </xf>
    <xf numFmtId="0" fontId="19" fillId="0" borderId="32" xfId="27" applyFont="1" applyFill="1" applyBorder="1">
      <alignment vertical="center"/>
    </xf>
    <xf numFmtId="0" fontId="19" fillId="0" borderId="33" xfId="27" applyFont="1" applyFill="1" applyBorder="1">
      <alignment vertical="center"/>
    </xf>
    <xf numFmtId="0" fontId="13" fillId="0" borderId="9" xfId="27" applyFont="1" applyFill="1" applyBorder="1" applyAlignment="1">
      <alignment horizontal="center" vertical="center" textRotation="255"/>
    </xf>
    <xf numFmtId="0" fontId="13" fillId="0" borderId="45" xfId="27" applyFont="1" applyFill="1" applyBorder="1" applyAlignment="1">
      <alignment horizontal="center" vertical="center" textRotation="255"/>
    </xf>
    <xf numFmtId="0" fontId="13" fillId="0" borderId="31" xfId="27" applyFont="1" applyFill="1" applyBorder="1" applyAlignment="1">
      <alignment horizontal="center" vertical="center" textRotation="255"/>
    </xf>
    <xf numFmtId="0" fontId="13" fillId="0" borderId="7" xfId="27" applyFont="1" applyFill="1" applyBorder="1" applyAlignment="1">
      <alignment horizontal="center" vertical="center" textRotation="255"/>
    </xf>
    <xf numFmtId="0" fontId="13" fillId="0" borderId="0" xfId="27" applyFont="1" applyFill="1" applyBorder="1" applyAlignment="1">
      <alignment horizontal="center" vertical="center" textRotation="255"/>
    </xf>
    <xf numFmtId="0" fontId="13" fillId="0" borderId="61" xfId="27" applyFont="1" applyFill="1" applyBorder="1" applyAlignment="1">
      <alignment horizontal="center" vertical="center" textRotation="255"/>
    </xf>
    <xf numFmtId="0" fontId="13" fillId="0" borderId="50" xfId="27" applyFont="1" applyFill="1" applyBorder="1" applyAlignment="1">
      <alignment horizontal="center" vertical="center" textRotation="255"/>
    </xf>
    <xf numFmtId="0" fontId="13" fillId="0" borderId="51" xfId="27" applyFont="1" applyFill="1" applyBorder="1" applyAlignment="1">
      <alignment horizontal="center" vertical="center" textRotation="255"/>
    </xf>
    <xf numFmtId="0" fontId="13" fillId="0" borderId="72" xfId="27" applyFont="1" applyFill="1" applyBorder="1" applyAlignment="1">
      <alignment horizontal="center" vertical="center" textRotation="255"/>
    </xf>
    <xf numFmtId="0" fontId="18" fillId="0" borderId="28" xfId="27" applyFont="1" applyFill="1" applyBorder="1" applyAlignment="1">
      <alignment horizontal="center" vertical="center" wrapText="1"/>
    </xf>
    <xf numFmtId="0" fontId="18" fillId="0" borderId="45" xfId="27" applyFont="1" applyFill="1" applyBorder="1" applyAlignment="1">
      <alignment horizontal="center" vertical="center" wrapText="1"/>
    </xf>
    <xf numFmtId="0" fontId="18" fillId="0" borderId="31" xfId="27" applyFont="1" applyFill="1" applyBorder="1" applyAlignment="1">
      <alignment horizontal="center" vertical="center" wrapText="1"/>
    </xf>
    <xf numFmtId="0" fontId="18" fillId="0" borderId="26" xfId="27" applyFont="1" applyFill="1" applyBorder="1" applyAlignment="1">
      <alignment horizontal="center" vertical="center" wrapText="1"/>
    </xf>
    <xf numFmtId="0" fontId="18" fillId="0" borderId="37" xfId="27" applyFont="1" applyFill="1" applyBorder="1" applyAlignment="1">
      <alignment horizontal="center" vertical="center" wrapText="1"/>
    </xf>
    <xf numFmtId="0" fontId="18" fillId="0" borderId="34" xfId="27" applyFont="1" applyFill="1" applyBorder="1" applyAlignment="1">
      <alignment horizontal="center" vertical="center" wrapText="1"/>
    </xf>
    <xf numFmtId="0" fontId="13" fillId="0" borderId="28" xfId="27" applyFont="1" applyFill="1" applyBorder="1" applyAlignment="1">
      <alignment horizontal="center" vertical="center" textRotation="255"/>
    </xf>
    <xf numFmtId="0" fontId="13" fillId="0" borderId="54" xfId="27" applyFont="1" applyFill="1" applyBorder="1" applyAlignment="1">
      <alignment horizontal="center" vertical="center" textRotation="255"/>
    </xf>
    <xf numFmtId="0" fontId="13" fillId="0" borderId="26" xfId="27" applyFont="1" applyFill="1" applyBorder="1" applyAlignment="1">
      <alignment horizontal="center" vertical="center" textRotation="255"/>
    </xf>
    <xf numFmtId="0" fontId="13" fillId="0" borderId="37" xfId="27" applyFont="1" applyFill="1" applyBorder="1" applyAlignment="1">
      <alignment horizontal="center" vertical="center" textRotation="255"/>
    </xf>
    <xf numFmtId="0" fontId="13" fillId="0" borderId="34" xfId="27" applyFont="1" applyFill="1" applyBorder="1" applyAlignment="1">
      <alignment horizontal="center" vertical="center" textRotation="255"/>
    </xf>
    <xf numFmtId="0" fontId="13" fillId="0" borderId="28" xfId="27" applyFont="1" applyFill="1" applyBorder="1" applyAlignment="1">
      <alignment horizontal="center" vertical="center" wrapText="1"/>
    </xf>
    <xf numFmtId="0" fontId="13" fillId="0" borderId="45" xfId="27" applyFont="1" applyFill="1" applyBorder="1" applyAlignment="1">
      <alignment horizontal="center" vertical="center" wrapText="1"/>
    </xf>
    <xf numFmtId="0" fontId="13" fillId="0" borderId="31" xfId="27" applyFont="1" applyFill="1" applyBorder="1" applyAlignment="1">
      <alignment horizontal="center" vertical="center" wrapText="1"/>
    </xf>
    <xf numFmtId="0" fontId="13" fillId="0" borderId="26" xfId="27" applyFont="1" applyFill="1" applyBorder="1" applyAlignment="1">
      <alignment horizontal="center" vertical="center" wrapText="1"/>
    </xf>
    <xf numFmtId="0" fontId="13" fillId="0" borderId="37" xfId="27" applyFont="1" applyFill="1" applyBorder="1" applyAlignment="1">
      <alignment horizontal="center" vertical="center" wrapText="1"/>
    </xf>
    <xf numFmtId="0" fontId="13" fillId="0" borderId="34" xfId="27" applyFont="1" applyFill="1" applyBorder="1" applyAlignment="1">
      <alignment horizontal="center" vertical="center" wrapText="1"/>
    </xf>
    <xf numFmtId="0" fontId="18" fillId="0" borderId="75" xfId="27" applyFont="1" applyFill="1" applyBorder="1" applyAlignment="1">
      <alignment horizontal="center" vertical="center" wrapText="1"/>
    </xf>
    <xf numFmtId="0" fontId="18" fillId="0" borderId="70" xfId="27" applyFont="1" applyFill="1" applyBorder="1" applyAlignment="1">
      <alignment horizontal="center" vertical="center" wrapText="1"/>
    </xf>
    <xf numFmtId="0" fontId="12" fillId="0" borderId="50" xfId="11" applyFont="1" applyFill="1" applyBorder="1" applyAlignment="1">
      <alignment horizontal="left" vertical="center"/>
    </xf>
    <xf numFmtId="0" fontId="12" fillId="0" borderId="51" xfId="11" applyFont="1" applyFill="1" applyBorder="1" applyAlignment="1">
      <alignment horizontal="left" vertical="center"/>
    </xf>
    <xf numFmtId="0" fontId="12" fillId="0" borderId="52" xfId="11" applyFont="1" applyFill="1" applyBorder="1" applyAlignment="1">
      <alignment horizontal="left" vertical="center"/>
    </xf>
    <xf numFmtId="178" fontId="13" fillId="0" borderId="50" xfId="27" applyNumberFormat="1" applyFont="1" applyFill="1" applyBorder="1" applyAlignment="1">
      <alignment horizontal="right" vertical="center"/>
    </xf>
    <xf numFmtId="178" fontId="13" fillId="0" borderId="51" xfId="27" applyNumberFormat="1" applyFont="1" applyFill="1" applyBorder="1" applyAlignment="1">
      <alignment horizontal="right" vertical="center"/>
    </xf>
    <xf numFmtId="178" fontId="13" fillId="0" borderId="52" xfId="27" applyNumberFormat="1" applyFont="1" applyFill="1" applyBorder="1" applyAlignment="1">
      <alignment horizontal="right" vertical="center"/>
    </xf>
    <xf numFmtId="178" fontId="13" fillId="0" borderId="29" xfId="27" applyNumberFormat="1" applyFont="1" applyFill="1" applyBorder="1" applyAlignment="1">
      <alignment horizontal="right" vertical="center"/>
    </xf>
    <xf numFmtId="178" fontId="13" fillId="0" borderId="82" xfId="27" applyNumberFormat="1" applyFont="1" applyFill="1" applyBorder="1" applyAlignment="1">
      <alignment horizontal="right" vertical="center"/>
    </xf>
    <xf numFmtId="178" fontId="13" fillId="0" borderId="83" xfId="27" applyNumberFormat="1" applyFont="1" applyFill="1" applyBorder="1" applyAlignment="1">
      <alignment horizontal="right" vertical="center"/>
    </xf>
    <xf numFmtId="0" fontId="13" fillId="0" borderId="73" xfId="27" applyFont="1" applyFill="1" applyBorder="1" applyAlignment="1">
      <alignment horizontal="center" vertical="center" shrinkToFit="1"/>
    </xf>
    <xf numFmtId="0" fontId="13" fillId="0" borderId="51" xfId="27" applyFont="1" applyFill="1" applyBorder="1" applyAlignment="1">
      <alignment horizontal="center" vertical="center" shrinkToFit="1"/>
    </xf>
    <xf numFmtId="0" fontId="13" fillId="0" borderId="72" xfId="27" applyFont="1" applyFill="1" applyBorder="1" applyAlignment="1">
      <alignment horizontal="center" vertical="center" shrinkToFit="1"/>
    </xf>
    <xf numFmtId="0" fontId="18" fillId="0" borderId="0" xfId="27" applyNumberFormat="1" applyFont="1" applyFill="1" applyBorder="1" applyAlignment="1" applyProtection="1">
      <alignment horizontal="left" vertical="center" wrapText="1"/>
      <protection hidden="1"/>
    </xf>
    <xf numFmtId="186" fontId="13" fillId="0" borderId="0" xfId="27" applyNumberFormat="1" applyFont="1" applyFill="1" applyBorder="1" applyAlignment="1" applyProtection="1">
      <alignment horizontal="center" vertical="center"/>
      <protection hidden="1"/>
    </xf>
    <xf numFmtId="0" fontId="12" fillId="0" borderId="46" xfId="11" applyFont="1" applyFill="1" applyBorder="1" applyAlignment="1">
      <alignment horizontal="center" vertical="center" wrapText="1"/>
    </xf>
    <xf numFmtId="0" fontId="12" fillId="0" borderId="47" xfId="11" applyFont="1" applyFill="1" applyBorder="1" applyAlignment="1">
      <alignment horizontal="center" vertical="center" wrapText="1"/>
    </xf>
    <xf numFmtId="0" fontId="12" fillId="0" borderId="48" xfId="11" applyFont="1" applyFill="1" applyBorder="1" applyAlignment="1">
      <alignment horizontal="center" vertical="center" wrapText="1"/>
    </xf>
    <xf numFmtId="0" fontId="12" fillId="0" borderId="7" xfId="11" applyFont="1" applyFill="1" applyBorder="1" applyAlignment="1">
      <alignment horizontal="center" vertical="center" wrapText="1"/>
    </xf>
    <xf numFmtId="0" fontId="12" fillId="0" borderId="0" xfId="11" applyFont="1" applyFill="1" applyBorder="1" applyAlignment="1">
      <alignment horizontal="center" vertical="center" wrapText="1"/>
    </xf>
    <xf numFmtId="0" fontId="12" fillId="0" borderId="53" xfId="11" applyFont="1" applyFill="1" applyBorder="1" applyAlignment="1">
      <alignment horizontal="center" vertical="center" wrapText="1"/>
    </xf>
    <xf numFmtId="0" fontId="12" fillId="0" borderId="50" xfId="11" applyFont="1" applyFill="1" applyBorder="1" applyAlignment="1">
      <alignment horizontal="center" vertical="center" wrapText="1"/>
    </xf>
    <xf numFmtId="0" fontId="12" fillId="0" borderId="51" xfId="11" applyFont="1" applyFill="1" applyBorder="1" applyAlignment="1">
      <alignment horizontal="center" vertical="center" wrapText="1"/>
    </xf>
    <xf numFmtId="0" fontId="12" fillId="0" borderId="52" xfId="11" applyFont="1" applyFill="1" applyBorder="1" applyAlignment="1">
      <alignment horizontal="center" vertical="center" wrapText="1"/>
    </xf>
    <xf numFmtId="0" fontId="13" fillId="0" borderId="0" xfId="27" applyFont="1" applyFill="1" applyBorder="1" applyAlignment="1" applyProtection="1">
      <alignment horizontal="center" vertical="center"/>
      <protection hidden="1"/>
    </xf>
    <xf numFmtId="0" fontId="13" fillId="0" borderId="27" xfId="17" applyFont="1" applyBorder="1" applyAlignment="1">
      <alignment horizontal="center" vertical="center"/>
    </xf>
    <xf numFmtId="0" fontId="13" fillId="0" borderId="32" xfId="17" applyFont="1" applyBorder="1" applyAlignment="1">
      <alignment horizontal="center" vertical="center"/>
    </xf>
    <xf numFmtId="0" fontId="13" fillId="0" borderId="33" xfId="17" applyFont="1" applyBorder="1" applyAlignment="1">
      <alignment horizontal="center" vertical="center"/>
    </xf>
    <xf numFmtId="0" fontId="13" fillId="0" borderId="27" xfId="17" applyFont="1" applyFill="1" applyBorder="1" applyAlignment="1">
      <alignment horizontal="center" vertical="center"/>
    </xf>
    <xf numFmtId="0" fontId="13" fillId="0" borderId="32" xfId="17" applyFont="1" applyFill="1" applyBorder="1" applyAlignment="1">
      <alignment horizontal="center" vertical="center"/>
    </xf>
    <xf numFmtId="0" fontId="13" fillId="0" borderId="33" xfId="17" applyFont="1" applyFill="1" applyBorder="1" applyAlignment="1">
      <alignment horizontal="center" vertical="center"/>
    </xf>
    <xf numFmtId="0" fontId="13" fillId="0" borderId="24" xfId="17" applyFont="1" applyBorder="1" applyAlignment="1">
      <alignment horizontal="center" vertical="center"/>
    </xf>
    <xf numFmtId="178" fontId="13" fillId="0" borderId="95" xfId="17" applyNumberFormat="1" applyFont="1" applyFill="1" applyBorder="1" applyAlignment="1">
      <alignment horizontal="right" vertical="center"/>
    </xf>
    <xf numFmtId="178" fontId="13" fillId="0" borderId="0" xfId="17" applyNumberFormat="1" applyFont="1" applyFill="1" applyBorder="1" applyAlignment="1">
      <alignment horizontal="right" vertical="center"/>
    </xf>
    <xf numFmtId="178" fontId="13" fillId="0" borderId="61" xfId="17" applyNumberFormat="1" applyFont="1" applyFill="1" applyBorder="1" applyAlignment="1">
      <alignment horizontal="right" vertical="center"/>
    </xf>
    <xf numFmtId="181" fontId="13" fillId="0" borderId="94" xfId="17" applyNumberFormat="1" applyFont="1" applyFill="1" applyBorder="1" applyAlignment="1">
      <alignment horizontal="right" vertical="center"/>
    </xf>
    <xf numFmtId="178" fontId="13" fillId="0" borderId="94" xfId="17" applyNumberFormat="1" applyFont="1" applyFill="1" applyBorder="1" applyAlignment="1">
      <alignment horizontal="right" vertical="center"/>
    </xf>
    <xf numFmtId="178" fontId="13" fillId="0" borderId="96" xfId="17" applyNumberFormat="1" applyFont="1" applyFill="1" applyBorder="1" applyAlignment="1">
      <alignment horizontal="right" vertical="center"/>
    </xf>
    <xf numFmtId="49" fontId="16" fillId="0" borderId="1" xfId="17" applyNumberFormat="1" applyFont="1" applyFill="1" applyBorder="1" applyAlignment="1">
      <alignment horizontal="center" vertical="center"/>
    </xf>
    <xf numFmtId="49" fontId="16" fillId="0" borderId="2" xfId="17" applyNumberFormat="1" applyFont="1" applyFill="1" applyBorder="1" applyAlignment="1">
      <alignment horizontal="center" vertical="center"/>
    </xf>
    <xf numFmtId="49" fontId="16" fillId="0" borderId="3" xfId="17" applyNumberFormat="1" applyFont="1" applyFill="1" applyBorder="1" applyAlignment="1">
      <alignment horizontal="center" vertical="center"/>
    </xf>
    <xf numFmtId="0" fontId="13" fillId="0" borderId="54" xfId="17" applyFont="1" applyBorder="1">
      <alignment vertical="center"/>
    </xf>
    <xf numFmtId="0" fontId="13" fillId="0" borderId="0" xfId="17" applyFont="1" applyBorder="1">
      <alignment vertical="center"/>
    </xf>
    <xf numFmtId="0" fontId="13" fillId="0" borderId="61" xfId="17" applyFont="1" applyBorder="1">
      <alignment vertical="center"/>
    </xf>
    <xf numFmtId="178" fontId="13" fillId="0" borderId="54" xfId="17" applyNumberFormat="1" applyFont="1" applyFill="1" applyBorder="1" applyAlignment="1">
      <alignment horizontal="right" vertical="center"/>
    </xf>
    <xf numFmtId="178" fontId="13" fillId="0" borderId="93" xfId="17" applyNumberFormat="1" applyFont="1" applyFill="1" applyBorder="1" applyAlignment="1">
      <alignment horizontal="right" vertical="center"/>
    </xf>
    <xf numFmtId="181" fontId="13" fillId="0" borderId="95" xfId="17" applyNumberFormat="1" applyFont="1" applyFill="1" applyBorder="1" applyAlignment="1">
      <alignment horizontal="right" vertical="center"/>
    </xf>
    <xf numFmtId="181" fontId="13" fillId="0" borderId="0" xfId="17" applyNumberFormat="1" applyFont="1" applyFill="1" applyBorder="1" applyAlignment="1">
      <alignment horizontal="right" vertical="center"/>
    </xf>
    <xf numFmtId="181" fontId="13" fillId="0" borderId="61" xfId="17" applyNumberFormat="1" applyFont="1" applyFill="1" applyBorder="1" applyAlignment="1">
      <alignment horizontal="right" vertical="center"/>
    </xf>
    <xf numFmtId="0" fontId="13" fillId="0" borderId="28" xfId="17" applyFont="1" applyBorder="1">
      <alignment vertical="center"/>
    </xf>
    <xf numFmtId="0" fontId="13" fillId="0" borderId="45" xfId="17" applyFont="1" applyBorder="1">
      <alignment vertical="center"/>
    </xf>
    <xf numFmtId="0" fontId="13" fillId="0" borderId="31" xfId="17" applyFont="1" applyBorder="1">
      <alignment vertical="center"/>
    </xf>
    <xf numFmtId="178" fontId="13" fillId="0" borderId="28" xfId="17" applyNumberFormat="1" applyFont="1" applyFill="1" applyBorder="1" applyAlignment="1">
      <alignment horizontal="right" vertical="center"/>
    </xf>
    <xf numFmtId="178" fontId="13" fillId="0" borderId="45" xfId="17" applyNumberFormat="1" applyFont="1" applyFill="1" applyBorder="1" applyAlignment="1">
      <alignment horizontal="right" vertical="center"/>
    </xf>
    <xf numFmtId="178" fontId="13" fillId="0" borderId="90" xfId="17" applyNumberFormat="1" applyFont="1" applyFill="1" applyBorder="1" applyAlignment="1">
      <alignment horizontal="right" vertical="center"/>
    </xf>
    <xf numFmtId="181" fontId="13" fillId="0" borderId="91" xfId="17" applyNumberFormat="1" applyFont="1" applyFill="1" applyBorder="1" applyAlignment="1">
      <alignment horizontal="right" vertical="center"/>
    </xf>
    <xf numFmtId="178" fontId="13" fillId="0" borderId="91" xfId="17" applyNumberFormat="1" applyFont="1" applyFill="1" applyBorder="1" applyAlignment="1">
      <alignment horizontal="right" vertical="center"/>
    </xf>
    <xf numFmtId="181" fontId="13" fillId="0" borderId="92" xfId="17" applyNumberFormat="1" applyFont="1" applyFill="1" applyBorder="1" applyAlignment="1">
      <alignment horizontal="right" vertical="center"/>
    </xf>
    <xf numFmtId="181" fontId="13" fillId="0" borderId="45" xfId="17" applyNumberFormat="1" applyFont="1" applyFill="1" applyBorder="1" applyAlignment="1">
      <alignment horizontal="right" vertical="center"/>
    </xf>
    <xf numFmtId="181" fontId="13" fillId="0" borderId="31" xfId="17" applyNumberFormat="1" applyFont="1" applyFill="1" applyBorder="1" applyAlignment="1">
      <alignment horizontal="right" vertical="center"/>
    </xf>
    <xf numFmtId="0" fontId="13" fillId="0" borderId="28" xfId="17" applyFont="1" applyFill="1" applyBorder="1">
      <alignment vertical="center"/>
    </xf>
    <xf numFmtId="0" fontId="13" fillId="0" borderId="45" xfId="17" applyFont="1" applyFill="1" applyBorder="1">
      <alignment vertical="center"/>
    </xf>
    <xf numFmtId="0" fontId="13" fillId="0" borderId="31" xfId="17" applyFont="1" applyFill="1" applyBorder="1">
      <alignment vertical="center"/>
    </xf>
    <xf numFmtId="0" fontId="13" fillId="0" borderId="54" xfId="17" applyFont="1" applyFill="1" applyBorder="1">
      <alignment vertical="center"/>
    </xf>
    <xf numFmtId="0" fontId="13" fillId="0" borderId="0" xfId="17" applyFont="1" applyFill="1" applyBorder="1">
      <alignment vertical="center"/>
    </xf>
    <xf numFmtId="0" fontId="13" fillId="0" borderId="61" xfId="17" applyFont="1" applyFill="1" applyBorder="1">
      <alignment vertical="center"/>
    </xf>
    <xf numFmtId="0" fontId="13" fillId="0" borderId="54" xfId="17" applyFont="1" applyBorder="1" applyAlignment="1">
      <alignment vertical="center"/>
    </xf>
    <xf numFmtId="0" fontId="8" fillId="0" borderId="0" xfId="10" applyAlignment="1">
      <alignment vertical="center"/>
    </xf>
    <xf numFmtId="0" fontId="8" fillId="0" borderId="61" xfId="10" applyBorder="1" applyAlignment="1">
      <alignment vertical="center"/>
    </xf>
    <xf numFmtId="0" fontId="18" fillId="0" borderId="27" xfId="17" applyFont="1" applyFill="1" applyBorder="1" applyAlignment="1">
      <alignment horizontal="center" vertical="center"/>
    </xf>
    <xf numFmtId="0" fontId="18" fillId="0" borderId="32" xfId="17" applyFont="1" applyFill="1" applyBorder="1" applyAlignment="1">
      <alignment horizontal="center" vertical="center"/>
    </xf>
    <xf numFmtId="0" fontId="18" fillId="0" borderId="33" xfId="17" applyFont="1" applyFill="1" applyBorder="1" applyAlignment="1">
      <alignment horizontal="center" vertical="center"/>
    </xf>
    <xf numFmtId="0" fontId="13" fillId="0" borderId="26" xfId="17" applyFont="1" applyFill="1" applyBorder="1">
      <alignment vertical="center"/>
    </xf>
    <xf numFmtId="0" fontId="13" fillId="0" borderId="37" xfId="17" applyFont="1" applyFill="1" applyBorder="1">
      <alignment vertical="center"/>
    </xf>
    <xf numFmtId="0" fontId="13" fillId="0" borderId="34" xfId="17" applyFont="1" applyFill="1" applyBorder="1">
      <alignment vertical="center"/>
    </xf>
    <xf numFmtId="181" fontId="1" fillId="0" borderId="0" xfId="17" applyNumberFormat="1" applyFill="1" applyAlignment="1">
      <alignment horizontal="right" vertical="center"/>
    </xf>
    <xf numFmtId="181" fontId="1" fillId="0" borderId="61" xfId="17" applyNumberFormat="1" applyFill="1" applyBorder="1" applyAlignment="1">
      <alignment horizontal="right" vertical="center"/>
    </xf>
    <xf numFmtId="187" fontId="13" fillId="0" borderId="92" xfId="17" applyNumberFormat="1" applyFont="1" applyFill="1" applyBorder="1" applyAlignment="1">
      <alignment horizontal="right" vertical="center"/>
    </xf>
    <xf numFmtId="187" fontId="13" fillId="0" borderId="45" xfId="17" applyNumberFormat="1" applyFont="1" applyFill="1" applyBorder="1" applyAlignment="1">
      <alignment horizontal="right" vertical="center"/>
    </xf>
    <xf numFmtId="187" fontId="13" fillId="0" borderId="90" xfId="17" applyNumberFormat="1" applyFont="1" applyFill="1" applyBorder="1" applyAlignment="1">
      <alignment horizontal="right" vertical="center"/>
    </xf>
    <xf numFmtId="178" fontId="13" fillId="0" borderId="92" xfId="17" applyNumberFormat="1" applyFont="1" applyFill="1" applyBorder="1" applyAlignment="1">
      <alignment horizontal="right" vertical="center"/>
    </xf>
    <xf numFmtId="0" fontId="18" fillId="0" borderId="54" xfId="17" applyFont="1" applyBorder="1">
      <alignment vertical="center"/>
    </xf>
    <xf numFmtId="0" fontId="18" fillId="0" borderId="0" xfId="17" applyFont="1" applyBorder="1">
      <alignment vertical="center"/>
    </xf>
    <xf numFmtId="0" fontId="18" fillId="0" borderId="61" xfId="17" applyFont="1" applyBorder="1">
      <alignment vertical="center"/>
    </xf>
    <xf numFmtId="0" fontId="1" fillId="0" borderId="0" xfId="17" applyFill="1" applyAlignment="1">
      <alignment horizontal="right" vertical="center"/>
    </xf>
    <xf numFmtId="0" fontId="1" fillId="0" borderId="93" xfId="17" applyFill="1" applyBorder="1" applyAlignment="1">
      <alignment horizontal="right" vertical="center"/>
    </xf>
    <xf numFmtId="187" fontId="13" fillId="0" borderId="95" xfId="17" applyNumberFormat="1" applyFont="1" applyFill="1" applyBorder="1" applyAlignment="1">
      <alignment horizontal="right" vertical="center"/>
    </xf>
    <xf numFmtId="187" fontId="1" fillId="0" borderId="0" xfId="17" applyNumberFormat="1" applyFill="1" applyAlignment="1">
      <alignment horizontal="right" vertical="center"/>
    </xf>
    <xf numFmtId="187" fontId="1" fillId="0" borderId="93" xfId="17" applyNumberFormat="1" applyFill="1" applyBorder="1" applyAlignment="1">
      <alignment horizontal="right" vertical="center"/>
    </xf>
    <xf numFmtId="0" fontId="8" fillId="0" borderId="0" xfId="10" applyBorder="1" applyAlignment="1">
      <alignment vertical="center"/>
    </xf>
    <xf numFmtId="0" fontId="13" fillId="0" borderId="26" xfId="17" applyFont="1" applyBorder="1">
      <alignment vertical="center"/>
    </xf>
    <xf numFmtId="0" fontId="13" fillId="0" borderId="37" xfId="17" applyFont="1" applyBorder="1">
      <alignment vertical="center"/>
    </xf>
    <xf numFmtId="0" fontId="13" fillId="0" borderId="34" xfId="17" applyFont="1" applyBorder="1">
      <alignment vertical="center"/>
    </xf>
    <xf numFmtId="0" fontId="13" fillId="0" borderId="45" xfId="17" applyFont="1" applyBorder="1" applyAlignment="1">
      <alignment vertical="center" textRotation="255"/>
    </xf>
    <xf numFmtId="0" fontId="13" fillId="0" borderId="0" xfId="17" applyFont="1" applyBorder="1" applyAlignment="1">
      <alignment vertical="center" textRotation="255"/>
    </xf>
    <xf numFmtId="0" fontId="13" fillId="0" borderId="37" xfId="17" applyFont="1" applyBorder="1" applyAlignment="1">
      <alignment vertical="center" textRotation="255"/>
    </xf>
    <xf numFmtId="0" fontId="1" fillId="0" borderId="32" xfId="17" applyBorder="1" applyAlignment="1">
      <alignment horizontal="center" vertical="center"/>
    </xf>
    <xf numFmtId="0" fontId="1" fillId="0" borderId="33" xfId="17" applyBorder="1" applyAlignment="1">
      <alignment horizontal="center" vertical="center"/>
    </xf>
    <xf numFmtId="0" fontId="13" fillId="0" borderId="28" xfId="17" applyFont="1" applyBorder="1" applyAlignment="1">
      <alignment horizontal="center" vertical="center" wrapText="1"/>
    </xf>
    <xf numFmtId="0" fontId="13" fillId="0" borderId="45" xfId="17" applyFont="1" applyBorder="1" applyAlignment="1">
      <alignment horizontal="center" vertical="center" wrapText="1"/>
    </xf>
    <xf numFmtId="0" fontId="13" fillId="0" borderId="54" xfId="17" applyFont="1" applyBorder="1" applyAlignment="1">
      <alignment horizontal="center" vertical="center" wrapText="1"/>
    </xf>
    <xf numFmtId="0" fontId="13" fillId="0" borderId="0" xfId="17" applyFont="1" applyBorder="1" applyAlignment="1">
      <alignment horizontal="center" vertical="center" wrapText="1"/>
    </xf>
    <xf numFmtId="0" fontId="13" fillId="0" borderId="26" xfId="17" applyFont="1" applyBorder="1" applyAlignment="1">
      <alignment horizontal="center" vertical="center" wrapText="1"/>
    </xf>
    <xf numFmtId="0" fontId="13" fillId="0" borderId="37" xfId="17" applyFont="1" applyBorder="1" applyAlignment="1">
      <alignment horizontal="center" vertical="center" wrapText="1"/>
    </xf>
    <xf numFmtId="181" fontId="13" fillId="0" borderId="54" xfId="17" applyNumberFormat="1" applyFont="1" applyFill="1" applyBorder="1" applyAlignment="1">
      <alignment horizontal="right" vertical="center"/>
    </xf>
    <xf numFmtId="0" fontId="1" fillId="0" borderId="0" xfId="17" applyFill="1" applyBorder="1" applyAlignment="1">
      <alignment horizontal="right" vertical="center"/>
    </xf>
    <xf numFmtId="0" fontId="1" fillId="0" borderId="61" xfId="17" applyFill="1" applyBorder="1" applyAlignment="1">
      <alignment horizontal="right" vertical="center"/>
    </xf>
    <xf numFmtId="181" fontId="13" fillId="0" borderId="28" xfId="17" applyNumberFormat="1" applyFont="1" applyFill="1" applyBorder="1" applyAlignment="1">
      <alignment horizontal="right" vertical="center"/>
    </xf>
    <xf numFmtId="0" fontId="1" fillId="0" borderId="45" xfId="17" applyFill="1" applyBorder="1" applyAlignment="1">
      <alignment horizontal="right" vertical="center"/>
    </xf>
    <xf numFmtId="0" fontId="1" fillId="0" borderId="31" xfId="17" applyFill="1" applyBorder="1" applyAlignment="1">
      <alignment horizontal="right" vertical="center"/>
    </xf>
    <xf numFmtId="0" fontId="13" fillId="0" borderId="28" xfId="17" applyFont="1" applyFill="1" applyBorder="1" applyAlignment="1">
      <alignment horizontal="center" vertical="center" textRotation="255"/>
    </xf>
    <xf numFmtId="0" fontId="13" fillId="0" borderId="31" xfId="17" applyFont="1" applyFill="1" applyBorder="1" applyAlignment="1">
      <alignment horizontal="center" vertical="center" textRotation="255"/>
    </xf>
    <xf numFmtId="0" fontId="13" fillId="0" borderId="54" xfId="17" applyFont="1" applyFill="1" applyBorder="1" applyAlignment="1">
      <alignment horizontal="center" vertical="center" textRotation="255"/>
    </xf>
    <xf numFmtId="0" fontId="13" fillId="0" borderId="61" xfId="17" applyFont="1" applyFill="1" applyBorder="1" applyAlignment="1">
      <alignment horizontal="center" vertical="center" textRotation="255"/>
    </xf>
    <xf numFmtId="0" fontId="13" fillId="0" borderId="26" xfId="17" applyFont="1" applyFill="1" applyBorder="1" applyAlignment="1">
      <alignment horizontal="center" vertical="center" textRotation="255"/>
    </xf>
    <xf numFmtId="0" fontId="13" fillId="0" borderId="34" xfId="17" applyFont="1" applyFill="1" applyBorder="1" applyAlignment="1">
      <alignment horizontal="center" vertical="center" textRotation="255"/>
    </xf>
    <xf numFmtId="181" fontId="13" fillId="0" borderId="26" xfId="17" applyNumberFormat="1" applyFont="1" applyFill="1" applyBorder="1" applyAlignment="1">
      <alignment horizontal="right" vertical="center"/>
    </xf>
    <xf numFmtId="0" fontId="1" fillId="0" borderId="37" xfId="17" applyFill="1" applyBorder="1" applyAlignment="1">
      <alignment horizontal="right" vertical="center"/>
    </xf>
    <xf numFmtId="181" fontId="13" fillId="0" borderId="37" xfId="17" applyNumberFormat="1" applyFont="1" applyFill="1" applyBorder="1" applyAlignment="1">
      <alignment horizontal="right" vertical="center"/>
    </xf>
    <xf numFmtId="0" fontId="1" fillId="0" borderId="34" xfId="17" applyFill="1" applyBorder="1" applyAlignment="1">
      <alignment horizontal="right" vertical="center"/>
    </xf>
    <xf numFmtId="178" fontId="13" fillId="0" borderId="31" xfId="17" applyNumberFormat="1" applyFont="1" applyFill="1" applyBorder="1" applyAlignment="1">
      <alignment horizontal="right" vertical="center"/>
    </xf>
    <xf numFmtId="178" fontId="13" fillId="0" borderId="26" xfId="17" applyNumberFormat="1" applyFont="1" applyFill="1" applyBorder="1" applyAlignment="1">
      <alignment horizontal="right" vertical="center"/>
    </xf>
    <xf numFmtId="178" fontId="13" fillId="0" borderId="37" xfId="17" applyNumberFormat="1" applyFont="1" applyFill="1" applyBorder="1" applyAlignment="1">
      <alignment horizontal="right" vertical="center"/>
    </xf>
    <xf numFmtId="178" fontId="13" fillId="0" borderId="97" xfId="17" applyNumberFormat="1" applyFont="1" applyFill="1" applyBorder="1" applyAlignment="1">
      <alignment horizontal="right" vertical="center"/>
    </xf>
    <xf numFmtId="181" fontId="13" fillId="0" borderId="98" xfId="17" applyNumberFormat="1" applyFont="1" applyFill="1" applyBorder="1" applyAlignment="1">
      <alignment horizontal="right" vertical="center"/>
    </xf>
    <xf numFmtId="178" fontId="13" fillId="0" borderId="98" xfId="17" applyNumberFormat="1" applyFont="1" applyFill="1" applyBorder="1" applyAlignment="1">
      <alignment horizontal="right" vertical="center"/>
    </xf>
    <xf numFmtId="181" fontId="13" fillId="0" borderId="99" xfId="17" applyNumberFormat="1" applyFont="1" applyFill="1" applyBorder="1" applyAlignment="1">
      <alignment horizontal="right" vertical="center"/>
    </xf>
    <xf numFmtId="181" fontId="13" fillId="0" borderId="34" xfId="17" applyNumberFormat="1" applyFont="1" applyFill="1" applyBorder="1" applyAlignment="1">
      <alignment horizontal="right" vertical="center"/>
    </xf>
    <xf numFmtId="0" fontId="13" fillId="0" borderId="54" xfId="17" applyFont="1" applyFill="1" applyBorder="1" applyAlignment="1">
      <alignment horizontal="left" vertical="center"/>
    </xf>
    <xf numFmtId="0" fontId="13" fillId="0" borderId="0" xfId="17" applyFont="1" applyFill="1" applyBorder="1" applyAlignment="1">
      <alignment horizontal="left" vertical="center"/>
    </xf>
    <xf numFmtId="0" fontId="13" fillId="0" borderId="61" xfId="17" applyFont="1" applyFill="1" applyBorder="1" applyAlignment="1">
      <alignment horizontal="left" vertical="center"/>
    </xf>
    <xf numFmtId="178" fontId="13" fillId="0" borderId="34" xfId="17" applyNumberFormat="1" applyFont="1" applyFill="1" applyBorder="1" applyAlignment="1">
      <alignment horizontal="right" vertical="center"/>
    </xf>
    <xf numFmtId="178" fontId="13" fillId="6" borderId="95" xfId="17" applyNumberFormat="1" applyFont="1" applyFill="1" applyBorder="1" applyAlignment="1">
      <alignment horizontal="right" vertical="center"/>
    </xf>
    <xf numFmtId="178" fontId="13" fillId="6" borderId="0" xfId="17" applyNumberFormat="1" applyFont="1" applyFill="1" applyBorder="1" applyAlignment="1">
      <alignment horizontal="right" vertical="center"/>
    </xf>
    <xf numFmtId="178" fontId="13" fillId="6" borderId="93" xfId="17" applyNumberFormat="1" applyFont="1" applyFill="1" applyBorder="1" applyAlignment="1">
      <alignment horizontal="right" vertical="center"/>
    </xf>
    <xf numFmtId="0" fontId="13" fillId="6" borderId="95" xfId="17" applyFont="1" applyFill="1" applyBorder="1" applyAlignment="1">
      <alignment horizontal="right" vertical="center"/>
    </xf>
    <xf numFmtId="0" fontId="13" fillId="6" borderId="0" xfId="17" applyFont="1" applyFill="1" applyBorder="1" applyAlignment="1">
      <alignment horizontal="right" vertical="center"/>
    </xf>
    <xf numFmtId="0" fontId="13" fillId="6" borderId="61" xfId="17" applyFont="1" applyFill="1" applyBorder="1" applyAlignment="1">
      <alignment horizontal="right" vertical="center"/>
    </xf>
    <xf numFmtId="0" fontId="13" fillId="0" borderId="54" xfId="17" applyFont="1" applyFill="1" applyBorder="1" applyAlignment="1">
      <alignment horizontal="center" vertical="center" wrapText="1"/>
    </xf>
    <xf numFmtId="0" fontId="13" fillId="0" borderId="0" xfId="17" applyFont="1" applyFill="1" applyBorder="1" applyAlignment="1">
      <alignment horizontal="center" vertical="center" wrapText="1"/>
    </xf>
    <xf numFmtId="0" fontId="13" fillId="0" borderId="26" xfId="17" applyFont="1" applyFill="1" applyBorder="1" applyAlignment="1">
      <alignment horizontal="center" vertical="center" wrapText="1"/>
    </xf>
    <xf numFmtId="0" fontId="13" fillId="0" borderId="37" xfId="17" applyFont="1" applyFill="1" applyBorder="1" applyAlignment="1">
      <alignment horizontal="center" vertical="center" wrapText="1"/>
    </xf>
    <xf numFmtId="187" fontId="13" fillId="0" borderId="0" xfId="17" applyNumberFormat="1" applyFont="1" applyFill="1" applyBorder="1" applyAlignment="1">
      <alignment horizontal="right" vertical="center"/>
    </xf>
    <xf numFmtId="187" fontId="13" fillId="0" borderId="93" xfId="17" applyNumberFormat="1" applyFont="1" applyFill="1" applyBorder="1" applyAlignment="1">
      <alignment horizontal="right" vertical="center"/>
    </xf>
    <xf numFmtId="0" fontId="13" fillId="0" borderId="28" xfId="17" applyFont="1" applyBorder="1" applyAlignment="1">
      <alignment horizontal="center" vertical="center" textRotation="255"/>
    </xf>
    <xf numFmtId="0" fontId="13" fillId="0" borderId="31" xfId="17" applyFont="1" applyBorder="1" applyAlignment="1">
      <alignment horizontal="center" vertical="center" textRotation="255"/>
    </xf>
    <xf numFmtId="0" fontId="13" fillId="0" borderId="54" xfId="17" applyFont="1" applyBorder="1" applyAlignment="1">
      <alignment horizontal="center" vertical="center" textRotation="255"/>
    </xf>
    <xf numFmtId="0" fontId="13" fillId="0" borderId="61" xfId="17" applyFont="1" applyBorder="1" applyAlignment="1">
      <alignment horizontal="center" vertical="center" textRotation="255"/>
    </xf>
    <xf numFmtId="0" fontId="13" fillId="0" borderId="26" xfId="17" applyFont="1" applyBorder="1" applyAlignment="1">
      <alignment horizontal="center" vertical="center" textRotation="255"/>
    </xf>
    <xf numFmtId="0" fontId="13" fillId="0" borderId="34" xfId="17" applyFont="1" applyBorder="1" applyAlignment="1">
      <alignment horizontal="center" vertical="center" textRotation="255"/>
    </xf>
    <xf numFmtId="0" fontId="1" fillId="0" borderId="97" xfId="17" applyFill="1" applyBorder="1" applyAlignment="1">
      <alignment horizontal="right" vertical="center"/>
    </xf>
    <xf numFmtId="187" fontId="13" fillId="0" borderId="99" xfId="17" applyNumberFormat="1" applyFont="1" applyFill="1" applyBorder="1" applyAlignment="1">
      <alignment horizontal="right" vertical="center"/>
    </xf>
    <xf numFmtId="187" fontId="1" fillId="0" borderId="37" xfId="17" applyNumberFormat="1" applyFill="1" applyBorder="1" applyAlignment="1">
      <alignment horizontal="right" vertical="center"/>
    </xf>
    <xf numFmtId="187" fontId="1" fillId="0" borderId="97" xfId="17" applyNumberFormat="1" applyFill="1" applyBorder="1" applyAlignment="1">
      <alignment horizontal="right" vertical="center"/>
    </xf>
    <xf numFmtId="178" fontId="13" fillId="0" borderId="99" xfId="17" applyNumberFormat="1" applyFont="1" applyFill="1" applyBorder="1" applyAlignment="1">
      <alignment horizontal="right" vertical="center"/>
    </xf>
    <xf numFmtId="178" fontId="13" fillId="6" borderId="99" xfId="17" applyNumberFormat="1" applyFont="1" applyFill="1" applyBorder="1" applyAlignment="1">
      <alignment horizontal="right" vertical="center"/>
    </xf>
    <xf numFmtId="178" fontId="13" fillId="6" borderId="37" xfId="17" applyNumberFormat="1" applyFont="1" applyFill="1" applyBorder="1" applyAlignment="1">
      <alignment horizontal="right" vertical="center"/>
    </xf>
    <xf numFmtId="178" fontId="13" fillId="6" borderId="97" xfId="17" applyNumberFormat="1" applyFont="1" applyFill="1" applyBorder="1" applyAlignment="1">
      <alignment horizontal="right" vertical="center"/>
    </xf>
    <xf numFmtId="0" fontId="13" fillId="6" borderId="99" xfId="17" applyFont="1" applyFill="1" applyBorder="1" applyAlignment="1">
      <alignment horizontal="right" vertical="center"/>
    </xf>
    <xf numFmtId="0" fontId="13" fillId="6" borderId="37" xfId="17" applyFont="1" applyFill="1" applyBorder="1" applyAlignment="1">
      <alignment horizontal="right" vertical="center"/>
    </xf>
    <xf numFmtId="0" fontId="13" fillId="6" borderId="34" xfId="17" applyFont="1" applyFill="1" applyBorder="1" applyAlignment="1">
      <alignment horizontal="right" vertical="center"/>
    </xf>
    <xf numFmtId="0" fontId="25" fillId="0" borderId="104" xfId="29" applyNumberFormat="1" applyFont="1" applyBorder="1" applyAlignment="1" applyProtection="1">
      <alignment horizontal="left" vertical="center" shrinkToFit="1"/>
      <protection locked="0"/>
    </xf>
    <xf numFmtId="0" fontId="25" fillId="0" borderId="105"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0" fontId="24" fillId="4" borderId="1" xfId="30" applyFont="1" applyFill="1" applyBorder="1" applyAlignment="1" applyProtection="1">
      <alignment horizontal="center" vertical="center"/>
    </xf>
    <xf numFmtId="0" fontId="24" fillId="4" borderId="2" xfId="30" applyFont="1" applyFill="1" applyBorder="1" applyAlignment="1" applyProtection="1">
      <alignment horizontal="center" vertical="center"/>
    </xf>
    <xf numFmtId="0" fontId="24" fillId="4" borderId="3" xfId="30" applyFont="1" applyFill="1" applyBorder="1" applyAlignment="1" applyProtection="1">
      <alignment horizontal="center" vertical="center"/>
    </xf>
    <xf numFmtId="0" fontId="25" fillId="4" borderId="51" xfId="30" applyFont="1" applyFill="1" applyBorder="1" applyAlignment="1" applyProtection="1">
      <alignment horizontal="left" vertical="center"/>
    </xf>
    <xf numFmtId="0" fontId="25" fillId="7" borderId="46" xfId="30" applyFont="1" applyFill="1" applyBorder="1" applyAlignment="1" applyProtection="1">
      <alignment horizontal="center" vertical="center"/>
      <protection locked="0"/>
    </xf>
    <xf numFmtId="0" fontId="25" fillId="7" borderId="47" xfId="30" applyFont="1" applyFill="1" applyBorder="1" applyAlignment="1" applyProtection="1">
      <alignment horizontal="center" vertical="center"/>
      <protection locked="0"/>
    </xf>
    <xf numFmtId="0" fontId="25" fillId="7" borderId="17" xfId="30" applyFont="1" applyFill="1" applyBorder="1" applyAlignment="1" applyProtection="1">
      <alignment horizontal="center" vertical="center"/>
      <protection locked="0"/>
    </xf>
    <xf numFmtId="0" fontId="25" fillId="7" borderId="113" xfId="30" applyFont="1" applyFill="1" applyBorder="1" applyAlignment="1" applyProtection="1">
      <alignment horizontal="center" vertical="center"/>
      <protection locked="0"/>
    </xf>
    <xf numFmtId="0" fontId="25" fillId="7" borderId="101" xfId="30" applyFont="1" applyFill="1" applyBorder="1" applyAlignment="1" applyProtection="1">
      <alignment horizontal="center" vertical="center"/>
      <protection locked="0"/>
    </xf>
    <xf numFmtId="0" fontId="25" fillId="7" borderId="102" xfId="30" applyFont="1" applyFill="1" applyBorder="1" applyAlignment="1" applyProtection="1">
      <alignment horizontal="center" vertical="center"/>
      <protection locked="0"/>
    </xf>
    <xf numFmtId="0" fontId="25" fillId="7" borderId="67" xfId="30" applyFont="1" applyFill="1" applyBorder="1" applyAlignment="1" applyProtection="1">
      <alignment horizontal="center" vertical="center" wrapText="1"/>
      <protection locked="0"/>
    </xf>
    <xf numFmtId="0" fontId="25" fillId="7" borderId="47" xfId="30" applyFont="1" applyFill="1" applyBorder="1" applyAlignment="1" applyProtection="1">
      <alignment horizontal="center" vertical="center" wrapText="1"/>
      <protection locked="0"/>
    </xf>
    <xf numFmtId="0" fontId="25" fillId="7" borderId="17" xfId="30" applyFont="1" applyFill="1" applyBorder="1" applyAlignment="1" applyProtection="1">
      <alignment horizontal="center" vertical="center" wrapText="1"/>
      <protection locked="0"/>
    </xf>
    <xf numFmtId="0" fontId="25" fillId="7" borderId="100" xfId="30" applyFont="1" applyFill="1" applyBorder="1" applyAlignment="1" applyProtection="1">
      <alignment horizontal="center" vertical="center" wrapText="1"/>
      <protection locked="0"/>
    </xf>
    <xf numFmtId="0" fontId="25" fillId="7" borderId="101" xfId="30" applyFont="1" applyFill="1" applyBorder="1" applyAlignment="1" applyProtection="1">
      <alignment horizontal="center" vertical="center" wrapText="1"/>
      <protection locked="0"/>
    </xf>
    <xf numFmtId="0" fontId="25" fillId="7" borderId="102" xfId="30" applyFont="1" applyFill="1" applyBorder="1" applyAlignment="1" applyProtection="1">
      <alignment horizontal="center" vertical="center" wrapText="1"/>
      <protection locked="0"/>
    </xf>
    <xf numFmtId="0" fontId="25" fillId="7" borderId="46" xfId="30" applyFont="1" applyFill="1" applyBorder="1" applyAlignment="1" applyProtection="1">
      <alignment horizontal="center" vertical="center" wrapText="1"/>
      <protection locked="0"/>
    </xf>
    <xf numFmtId="0" fontId="25" fillId="7" borderId="48" xfId="30" applyFont="1" applyFill="1" applyBorder="1" applyAlignment="1" applyProtection="1">
      <alignment horizontal="center" vertical="center" wrapText="1"/>
      <protection locked="0"/>
    </xf>
    <xf numFmtId="0" fontId="25" fillId="7" borderId="113" xfId="30" applyFont="1" applyFill="1" applyBorder="1" applyAlignment="1" applyProtection="1">
      <alignment horizontal="center" vertical="center" wrapText="1"/>
      <protection locked="0"/>
    </xf>
    <xf numFmtId="0" fontId="25" fillId="7" borderId="103" xfId="30" applyFont="1" applyFill="1" applyBorder="1" applyAlignment="1" applyProtection="1">
      <alignment horizontal="center" vertical="center" wrapText="1"/>
      <protection locked="0"/>
    </xf>
    <xf numFmtId="0" fontId="1" fillId="7" borderId="67" xfId="30" applyFont="1" applyFill="1" applyBorder="1" applyAlignment="1" applyProtection="1">
      <alignment horizontal="center" vertical="center" wrapText="1"/>
      <protection locked="0"/>
    </xf>
    <xf numFmtId="0" fontId="1" fillId="7" borderId="47" xfId="30" applyFont="1" applyFill="1" applyBorder="1" applyAlignment="1" applyProtection="1">
      <alignment horizontal="center" vertical="center" wrapText="1"/>
      <protection locked="0"/>
    </xf>
    <xf numFmtId="0" fontId="1" fillId="7" borderId="17" xfId="30" applyFont="1" applyFill="1" applyBorder="1" applyAlignment="1" applyProtection="1">
      <alignment horizontal="center" vertical="center" wrapText="1"/>
      <protection locked="0"/>
    </xf>
    <xf numFmtId="0" fontId="1" fillId="7" borderId="100" xfId="30" applyFont="1" applyFill="1" applyBorder="1" applyAlignment="1" applyProtection="1">
      <alignment horizontal="center" vertical="center" wrapText="1"/>
      <protection locked="0"/>
    </xf>
    <xf numFmtId="0" fontId="1" fillId="7" borderId="101" xfId="30" applyFont="1" applyFill="1" applyBorder="1" applyAlignment="1" applyProtection="1">
      <alignment horizontal="center" vertical="center" wrapText="1"/>
      <protection locked="0"/>
    </xf>
    <xf numFmtId="0" fontId="1" fillId="7" borderId="102" xfId="30" applyFont="1" applyFill="1" applyBorder="1" applyAlignment="1" applyProtection="1">
      <alignment horizontal="center" vertical="center" wrapText="1"/>
      <protection locked="0"/>
    </xf>
    <xf numFmtId="0" fontId="25" fillId="0" borderId="104" xfId="36" applyFont="1" applyBorder="1" applyAlignment="1" applyProtection="1">
      <alignment horizontal="left" vertical="center" shrinkToFit="1"/>
      <protection locked="0"/>
    </xf>
    <xf numFmtId="0" fontId="25" fillId="0" borderId="105" xfId="36" applyFont="1" applyBorder="1" applyAlignment="1" applyProtection="1">
      <alignment horizontal="left" vertical="center" shrinkToFit="1"/>
      <protection locked="0"/>
    </xf>
    <xf numFmtId="0" fontId="25" fillId="0" borderId="106" xfId="36" applyFont="1" applyBorder="1" applyAlignment="1" applyProtection="1">
      <alignment horizontal="left" vertical="center" shrinkToFit="1"/>
      <protection locked="0"/>
    </xf>
    <xf numFmtId="177" fontId="25" fillId="0" borderId="107" xfId="36" applyNumberFormat="1" applyFont="1" applyBorder="1" applyAlignment="1" applyProtection="1">
      <alignment horizontal="right" vertical="center" shrinkToFit="1"/>
      <protection locked="0"/>
    </xf>
    <xf numFmtId="177" fontId="25" fillId="0" borderId="108" xfId="36" applyNumberFormat="1" applyFont="1" applyBorder="1" applyAlignment="1" applyProtection="1">
      <alignment horizontal="right" vertical="center" shrinkToFit="1"/>
      <protection locked="0"/>
    </xf>
    <xf numFmtId="177" fontId="25" fillId="0" borderId="109" xfId="36" applyNumberFormat="1" applyFont="1" applyBorder="1" applyAlignment="1" applyProtection="1">
      <alignment horizontal="right" vertical="center" shrinkToFit="1"/>
      <protection locked="0"/>
    </xf>
    <xf numFmtId="177" fontId="25" fillId="0" borderId="110" xfId="36" applyNumberFormat="1" applyFont="1" applyBorder="1" applyAlignment="1" applyProtection="1">
      <alignment horizontal="right" vertical="center" shrinkToFit="1"/>
      <protection locked="0"/>
    </xf>
    <xf numFmtId="177" fontId="25" fillId="0" borderId="111" xfId="36" applyNumberFormat="1" applyFont="1" applyBorder="1" applyAlignment="1" applyProtection="1">
      <alignment horizontal="right" vertical="center" shrinkToFit="1"/>
      <protection locked="0"/>
    </xf>
    <xf numFmtId="177" fontId="25" fillId="0" borderId="112" xfId="36" applyNumberFormat="1" applyFont="1" applyBorder="1" applyAlignment="1" applyProtection="1">
      <alignment horizontal="right" vertical="center" shrinkToFit="1"/>
      <protection locked="0"/>
    </xf>
    <xf numFmtId="177" fontId="25" fillId="0" borderId="104"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25" xfId="29" applyNumberFormat="1" applyFont="1" applyBorder="1" applyAlignment="1" applyProtection="1">
      <alignment horizontal="right" vertical="center" shrinkToFit="1"/>
      <protection locked="0"/>
    </xf>
    <xf numFmtId="177" fontId="25" fillId="0" borderId="108" xfId="29" applyNumberFormat="1" applyFont="1" applyBorder="1" applyAlignment="1" applyProtection="1">
      <alignment horizontal="right" vertical="center" shrinkToFit="1"/>
      <protection locked="0"/>
    </xf>
    <xf numFmtId="0" fontId="25" fillId="0" borderId="108" xfId="29" applyNumberFormat="1" applyFont="1" applyBorder="1" applyAlignment="1" applyProtection="1">
      <alignment horizontal="left" vertical="center" shrinkToFit="1"/>
      <protection locked="0"/>
    </xf>
    <xf numFmtId="0" fontId="25" fillId="0" borderId="126" xfId="29" applyNumberFormat="1" applyFont="1" applyBorder="1" applyAlignment="1" applyProtection="1">
      <alignment horizontal="left" vertical="center" shrinkToFit="1"/>
      <protection locked="0"/>
    </xf>
    <xf numFmtId="0" fontId="25" fillId="0" borderId="104" xfId="29"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177" fontId="25" fillId="0" borderId="119" xfId="29" applyNumberFormat="1" applyFont="1" applyBorder="1" applyAlignment="1" applyProtection="1">
      <alignment horizontal="right" vertical="center" shrinkToFit="1"/>
      <protection locked="0"/>
    </xf>
    <xf numFmtId="0" fontId="25" fillId="0" borderId="119" xfId="29" applyNumberFormat="1" applyFont="1" applyBorder="1" applyAlignment="1" applyProtection="1">
      <alignment horizontal="left" vertical="center" shrinkToFit="1"/>
      <protection locked="0"/>
    </xf>
    <xf numFmtId="0" fontId="25" fillId="0" borderId="124" xfId="29" applyNumberFormat="1" applyFont="1" applyBorder="1" applyAlignment="1" applyProtection="1">
      <alignment horizontal="left" vertical="center" shrinkToFit="1"/>
      <protection locked="0"/>
    </xf>
    <xf numFmtId="0" fontId="25" fillId="0" borderId="115" xfId="29" applyFont="1" applyBorder="1" applyAlignment="1" applyProtection="1">
      <alignment horizontal="left" vertical="center" shrinkToFit="1"/>
      <protection locked="0"/>
    </xf>
    <xf numFmtId="0" fontId="25" fillId="0" borderId="116" xfId="29" applyFont="1" applyBorder="1" applyAlignment="1" applyProtection="1">
      <alignment horizontal="left" vertical="center" shrinkToFit="1"/>
      <protection locked="0"/>
    </xf>
    <xf numFmtId="0" fontId="25" fillId="0" borderId="117" xfId="29" applyFont="1" applyBorder="1" applyAlignment="1" applyProtection="1">
      <alignment horizontal="left" vertical="center" shrinkToFit="1"/>
      <protection locked="0"/>
    </xf>
    <xf numFmtId="0" fontId="25" fillId="0" borderId="115" xfId="36" applyFont="1" applyBorder="1" applyAlignment="1" applyProtection="1">
      <alignment horizontal="left" vertical="center" shrinkToFit="1"/>
      <protection locked="0"/>
    </xf>
    <xf numFmtId="0" fontId="25" fillId="0" borderId="116" xfId="36" applyFont="1" applyBorder="1" applyAlignment="1" applyProtection="1">
      <alignment horizontal="left" vertical="center" shrinkToFit="1"/>
      <protection locked="0"/>
    </xf>
    <xf numFmtId="0" fontId="25" fillId="0" borderId="117" xfId="36" applyFont="1" applyBorder="1" applyAlignment="1" applyProtection="1">
      <alignment horizontal="left" vertical="center" shrinkToFit="1"/>
      <protection locked="0"/>
    </xf>
    <xf numFmtId="177" fontId="25" fillId="0" borderId="118" xfId="36" applyNumberFormat="1" applyFont="1" applyBorder="1" applyAlignment="1" applyProtection="1">
      <alignment horizontal="right" vertical="center" shrinkToFit="1"/>
      <protection locked="0"/>
    </xf>
    <xf numFmtId="177" fontId="25" fillId="0" borderId="119" xfId="36" applyNumberFormat="1" applyFont="1" applyBorder="1" applyAlignment="1" applyProtection="1">
      <alignment horizontal="right" vertical="center" shrinkToFit="1"/>
      <protection locked="0"/>
    </xf>
    <xf numFmtId="177" fontId="25" fillId="0" borderId="120" xfId="36" applyNumberFormat="1" applyFont="1" applyBorder="1" applyAlignment="1" applyProtection="1">
      <alignment horizontal="right" vertical="center" shrinkToFit="1"/>
      <protection locked="0"/>
    </xf>
    <xf numFmtId="177" fontId="25" fillId="0" borderId="121" xfId="36" applyNumberFormat="1" applyFont="1" applyBorder="1" applyAlignment="1" applyProtection="1">
      <alignment horizontal="right" vertical="center" shrinkToFit="1"/>
      <protection locked="0"/>
    </xf>
    <xf numFmtId="177" fontId="25" fillId="0" borderId="116" xfId="36" applyNumberFormat="1" applyFont="1" applyBorder="1" applyAlignment="1" applyProtection="1">
      <alignment horizontal="right" vertical="center" shrinkToFit="1"/>
      <protection locked="0"/>
    </xf>
    <xf numFmtId="177" fontId="25" fillId="0" borderId="122" xfId="36" applyNumberFormat="1" applyFont="1" applyBorder="1" applyAlignment="1" applyProtection="1">
      <alignment horizontal="right" vertical="center" shrinkToFit="1"/>
      <protection locked="0"/>
    </xf>
    <xf numFmtId="177" fontId="25" fillId="0" borderId="123" xfId="29" applyNumberFormat="1" applyFont="1" applyBorder="1" applyAlignment="1" applyProtection="1">
      <alignment horizontal="right" vertical="center" shrinkToFit="1"/>
      <protection locked="0"/>
    </xf>
    <xf numFmtId="177" fontId="25" fillId="0" borderId="115" xfId="29" applyNumberFormat="1" applyFont="1" applyBorder="1" applyAlignment="1" applyProtection="1">
      <alignment horizontal="right" vertical="center" shrinkToFit="1"/>
      <protection locked="0"/>
    </xf>
    <xf numFmtId="177" fontId="25" fillId="0" borderId="116" xfId="29" applyNumberFormat="1" applyFont="1" applyBorder="1" applyAlignment="1" applyProtection="1">
      <alignment horizontal="right" vertical="center" shrinkToFit="1"/>
      <protection locked="0"/>
    </xf>
    <xf numFmtId="177" fontId="25" fillId="0" borderId="117" xfId="29" applyNumberFormat="1" applyFont="1" applyBorder="1" applyAlignment="1" applyProtection="1">
      <alignment horizontal="right" vertical="center" shrinkToFit="1"/>
      <protection locked="0"/>
    </xf>
    <xf numFmtId="0" fontId="25" fillId="0" borderId="115" xfId="29" applyNumberFormat="1" applyFont="1" applyBorder="1" applyAlignment="1" applyProtection="1">
      <alignment horizontal="left" vertical="center" shrinkToFit="1"/>
      <protection locked="0"/>
    </xf>
    <xf numFmtId="0" fontId="25" fillId="0" borderId="116" xfId="29" applyNumberFormat="1" applyFont="1" applyBorder="1" applyAlignment="1" applyProtection="1">
      <alignment horizontal="left" vertical="center" shrinkToFit="1"/>
      <protection locked="0"/>
    </xf>
    <xf numFmtId="0" fontId="25" fillId="0" borderId="122" xfId="29" applyNumberFormat="1" applyFont="1" applyBorder="1" applyAlignment="1" applyProtection="1">
      <alignment horizontal="left" vertical="center" shrinkToFit="1"/>
      <protection locked="0"/>
    </xf>
    <xf numFmtId="177" fontId="25" fillId="0" borderId="127" xfId="36" applyNumberFormat="1" applyFont="1" applyBorder="1" applyAlignment="1" applyProtection="1">
      <alignment horizontal="right" vertical="center" shrinkToFit="1"/>
      <protection locked="0"/>
    </xf>
    <xf numFmtId="177" fontId="25" fillId="0" borderId="128" xfId="36" applyNumberFormat="1" applyFont="1" applyBorder="1" applyAlignment="1" applyProtection="1">
      <alignment horizontal="right" vertical="center" shrinkToFit="1"/>
      <protection locked="0"/>
    </xf>
    <xf numFmtId="177" fontId="25" fillId="0" borderId="129" xfId="36" applyNumberFormat="1" applyFont="1" applyBorder="1" applyAlignment="1" applyProtection="1">
      <alignment horizontal="right" vertical="center" shrinkToFit="1"/>
      <protection locked="0"/>
    </xf>
    <xf numFmtId="177" fontId="25" fillId="0" borderId="137" xfId="29" applyNumberFormat="1" applyFont="1" applyBorder="1" applyAlignment="1" applyProtection="1">
      <alignment horizontal="right" vertical="center" shrinkToFit="1"/>
      <protection locked="0"/>
    </xf>
    <xf numFmtId="177" fontId="25" fillId="0" borderId="128" xfId="29" applyNumberFormat="1" applyFont="1" applyBorder="1" applyAlignment="1" applyProtection="1">
      <alignment horizontal="right" vertical="center" shrinkToFit="1"/>
      <protection locked="0"/>
    </xf>
    <xf numFmtId="0" fontId="25" fillId="0" borderId="128" xfId="29" applyNumberFormat="1" applyFont="1" applyBorder="1" applyAlignment="1" applyProtection="1">
      <alignment horizontal="left" vertical="center" shrinkToFit="1"/>
      <protection locked="0"/>
    </xf>
    <xf numFmtId="0" fontId="25" fillId="0" borderId="138" xfId="29" applyNumberFormat="1" applyFont="1" applyBorder="1" applyAlignment="1" applyProtection="1">
      <alignment horizontal="left" vertical="center" shrinkToFit="1"/>
      <protection locked="0"/>
    </xf>
    <xf numFmtId="0" fontId="25" fillId="0" borderId="78" xfId="30" applyFont="1" applyBorder="1" applyAlignment="1" applyProtection="1">
      <alignment horizontal="center" vertical="center"/>
      <protection locked="0"/>
    </xf>
    <xf numFmtId="0" fontId="25" fillId="0" borderId="80" xfId="30" applyFont="1" applyBorder="1" applyAlignment="1" applyProtection="1">
      <alignment horizontal="center" vertical="center"/>
      <protection locked="0"/>
    </xf>
    <xf numFmtId="0" fontId="25" fillId="5" borderId="29" xfId="30" applyFont="1" applyFill="1" applyBorder="1" applyAlignment="1" applyProtection="1">
      <alignment horizontal="left" vertical="center" shrinkToFit="1"/>
      <protection locked="0"/>
    </xf>
    <xf numFmtId="0" fontId="25" fillId="5" borderId="82" xfId="30" applyFont="1" applyFill="1" applyBorder="1" applyAlignment="1" applyProtection="1">
      <alignment horizontal="left" vertical="center" shrinkToFit="1"/>
      <protection locked="0"/>
    </xf>
    <xf numFmtId="0" fontId="25" fillId="5" borderId="83" xfId="30" applyFont="1" applyFill="1" applyBorder="1" applyAlignment="1" applyProtection="1">
      <alignment horizontal="left" vertical="center" shrinkToFit="1"/>
      <protection locked="0"/>
    </xf>
    <xf numFmtId="177" fontId="25" fillId="5" borderId="130" xfId="29" applyNumberFormat="1" applyFont="1" applyFill="1" applyBorder="1" applyAlignment="1" applyProtection="1">
      <alignment horizontal="right" vertical="center" shrinkToFit="1"/>
      <protection locked="0"/>
    </xf>
    <xf numFmtId="177" fontId="25" fillId="5" borderId="131" xfId="29" applyNumberFormat="1" applyFont="1" applyFill="1" applyBorder="1" applyAlignment="1" applyProtection="1">
      <alignment horizontal="right" vertical="center" shrinkToFit="1"/>
      <protection locked="0"/>
    </xf>
    <xf numFmtId="177" fontId="25" fillId="5" borderId="132" xfId="29" applyNumberFormat="1" applyFont="1" applyFill="1" applyBorder="1" applyAlignment="1" applyProtection="1">
      <alignment horizontal="right" vertical="center" shrinkToFit="1"/>
      <protection locked="0"/>
    </xf>
    <xf numFmtId="177" fontId="25" fillId="5" borderId="133" xfId="29" applyNumberFormat="1" applyFont="1" applyFill="1" applyBorder="1" applyAlignment="1" applyProtection="1">
      <alignment horizontal="right" vertical="center" shrinkToFit="1"/>
      <protection locked="0"/>
    </xf>
    <xf numFmtId="177" fontId="25" fillId="5" borderId="134" xfId="29" applyNumberFormat="1" applyFont="1" applyFill="1" applyBorder="1" applyAlignment="1" applyProtection="1">
      <alignment horizontal="right" vertical="center" shrinkToFit="1"/>
      <protection locked="0"/>
    </xf>
    <xf numFmtId="177" fontId="25" fillId="5" borderId="135" xfId="29" applyNumberFormat="1" applyFont="1" applyFill="1" applyBorder="1" applyAlignment="1" applyProtection="1">
      <alignment horizontal="right" vertical="center" shrinkToFit="1"/>
      <protection locked="0"/>
    </xf>
    <xf numFmtId="177" fontId="25" fillId="5" borderId="136" xfId="29" applyNumberFormat="1" applyFont="1" applyFill="1" applyBorder="1" applyAlignment="1" applyProtection="1">
      <alignment horizontal="right" vertical="center" shrinkToFit="1"/>
      <protection locked="0"/>
    </xf>
    <xf numFmtId="0" fontId="25" fillId="5" borderId="131" xfId="29" applyNumberFormat="1" applyFont="1" applyFill="1" applyBorder="1" applyAlignment="1" applyProtection="1">
      <alignment horizontal="left" vertical="center" shrinkToFit="1"/>
      <protection locked="0"/>
    </xf>
    <xf numFmtId="0" fontId="25" fillId="5" borderId="134" xfId="29" applyNumberFormat="1" applyFont="1" applyFill="1" applyBorder="1" applyAlignment="1" applyProtection="1">
      <alignment horizontal="left" vertical="center" shrinkToFit="1"/>
      <protection locked="0"/>
    </xf>
    <xf numFmtId="177" fontId="25" fillId="5" borderId="13" xfId="29" applyNumberFormat="1" applyFont="1" applyFill="1" applyBorder="1" applyAlignment="1" applyProtection="1">
      <alignment horizontal="right" vertical="center" shrinkToFit="1"/>
      <protection locked="0"/>
    </xf>
    <xf numFmtId="177" fontId="25" fillId="5" borderId="82" xfId="29" applyNumberFormat="1" applyFont="1" applyFill="1" applyBorder="1" applyAlignment="1" applyProtection="1">
      <alignment horizontal="right" vertical="center" shrinkToFit="1"/>
      <protection locked="0"/>
    </xf>
    <xf numFmtId="177" fontId="25" fillId="5" borderId="84" xfId="29" applyNumberFormat="1" applyFont="1" applyFill="1" applyBorder="1" applyAlignment="1" applyProtection="1">
      <alignment horizontal="right" vertical="center" shrinkToFit="1"/>
      <protection locked="0"/>
    </xf>
    <xf numFmtId="0" fontId="25" fillId="4" borderId="47" xfId="30" applyFont="1" applyFill="1" applyBorder="1" applyAlignment="1" applyProtection="1">
      <alignment horizontal="left" vertical="center"/>
    </xf>
    <xf numFmtId="0" fontId="25" fillId="7" borderId="46" xfId="30" applyFont="1" applyFill="1" applyBorder="1" applyAlignment="1" applyProtection="1">
      <alignment horizontal="center" vertical="center" wrapText="1" shrinkToFit="1"/>
      <protection locked="0"/>
    </xf>
    <xf numFmtId="0" fontId="25" fillId="7" borderId="47" xfId="30" applyFont="1" applyFill="1" applyBorder="1" applyAlignment="1" applyProtection="1">
      <alignment horizontal="center" vertical="center" shrinkToFit="1"/>
      <protection locked="0"/>
    </xf>
    <xf numFmtId="0" fontId="25" fillId="7" borderId="48" xfId="30" applyFont="1" applyFill="1" applyBorder="1" applyAlignment="1" applyProtection="1">
      <alignment horizontal="center" vertical="center" shrinkToFit="1"/>
      <protection locked="0"/>
    </xf>
    <xf numFmtId="0" fontId="25" fillId="7" borderId="113" xfId="30" applyFont="1" applyFill="1" applyBorder="1" applyAlignment="1" applyProtection="1">
      <alignment horizontal="center" vertical="center" shrinkToFit="1"/>
      <protection locked="0"/>
    </xf>
    <xf numFmtId="0" fontId="25" fillId="7" borderId="101" xfId="30" applyFont="1" applyFill="1" applyBorder="1" applyAlignment="1" applyProtection="1">
      <alignment horizontal="center" vertical="center" shrinkToFit="1"/>
      <protection locked="0"/>
    </xf>
    <xf numFmtId="0" fontId="25" fillId="7" borderId="103" xfId="30" applyFont="1" applyFill="1" applyBorder="1" applyAlignment="1" applyProtection="1">
      <alignment horizontal="center" vertical="center" shrinkToFit="1"/>
      <protection locked="0"/>
    </xf>
    <xf numFmtId="177" fontId="25" fillId="0" borderId="141" xfId="36" applyNumberFormat="1" applyFont="1" applyBorder="1" applyAlignment="1" applyProtection="1">
      <alignment horizontal="right" vertical="center" shrinkToFit="1"/>
      <protection locked="0"/>
    </xf>
    <xf numFmtId="177" fontId="25" fillId="0" borderId="139" xfId="36" applyNumberFormat="1" applyFont="1" applyBorder="1" applyAlignment="1" applyProtection="1">
      <alignment horizontal="right" vertical="center" shrinkToFit="1"/>
      <protection locked="0"/>
    </xf>
    <xf numFmtId="177" fontId="25" fillId="0" borderId="142" xfId="36" applyNumberFormat="1" applyFont="1" applyBorder="1" applyAlignment="1" applyProtection="1">
      <alignment horizontal="right" vertical="center" shrinkToFit="1"/>
      <protection locked="0"/>
    </xf>
    <xf numFmtId="177" fontId="25" fillId="0" borderId="143" xfId="36" applyNumberFormat="1" applyFont="1" applyBorder="1" applyAlignment="1" applyProtection="1">
      <alignment horizontal="right" vertical="center" shrinkToFit="1"/>
      <protection locked="0"/>
    </xf>
    <xf numFmtId="177" fontId="25" fillId="0" borderId="140" xfId="36" applyNumberFormat="1" applyFont="1" applyBorder="1" applyAlignment="1" applyProtection="1">
      <alignment horizontal="right" vertical="center" shrinkToFit="1"/>
      <protection locked="0"/>
    </xf>
    <xf numFmtId="177" fontId="25" fillId="0" borderId="144" xfId="30" applyNumberFormat="1" applyFont="1" applyBorder="1" applyAlignment="1" applyProtection="1">
      <alignment horizontal="right" vertical="center" shrinkToFit="1"/>
      <protection locked="0"/>
    </xf>
    <xf numFmtId="177" fontId="25" fillId="0" borderId="139" xfId="30" applyNumberFormat="1" applyFont="1" applyBorder="1" applyAlignment="1" applyProtection="1">
      <alignment horizontal="right" vertical="center" shrinkToFit="1"/>
      <protection locked="0"/>
    </xf>
    <xf numFmtId="188" fontId="25" fillId="0" borderId="139" xfId="30" applyNumberFormat="1" applyFont="1" applyBorder="1" applyAlignment="1" applyProtection="1">
      <alignment horizontal="right" vertical="center" shrinkToFit="1"/>
      <protection locked="0"/>
    </xf>
    <xf numFmtId="0" fontId="25" fillId="0" borderId="139" xfId="30" applyFont="1" applyBorder="1" applyAlignment="1" applyProtection="1">
      <alignment horizontal="left" vertical="center" shrinkToFit="1"/>
      <protection locked="0"/>
    </xf>
    <xf numFmtId="0" fontId="25" fillId="0" borderId="140" xfId="30" applyFont="1" applyBorder="1" applyAlignment="1" applyProtection="1">
      <alignment horizontal="left" vertical="center" shrinkToFit="1"/>
      <protection locked="0"/>
    </xf>
    <xf numFmtId="177" fontId="25" fillId="0" borderId="123" xfId="30" applyNumberFormat="1" applyFont="1" applyBorder="1" applyAlignment="1" applyProtection="1">
      <alignment horizontal="right" vertical="center" shrinkToFit="1"/>
      <protection locked="0"/>
    </xf>
    <xf numFmtId="177" fontId="25" fillId="0" borderId="119" xfId="30" applyNumberFormat="1" applyFont="1" applyBorder="1" applyAlignment="1" applyProtection="1">
      <alignment horizontal="right" vertical="center" shrinkToFit="1"/>
      <protection locked="0"/>
    </xf>
    <xf numFmtId="188" fontId="25" fillId="0" borderId="119" xfId="30" applyNumberFormat="1" applyFont="1" applyBorder="1" applyAlignment="1" applyProtection="1">
      <alignment horizontal="right" vertical="center" shrinkToFit="1"/>
      <protection locked="0"/>
    </xf>
    <xf numFmtId="0" fontId="25" fillId="0" borderId="119" xfId="30" applyFont="1" applyBorder="1" applyAlignment="1" applyProtection="1">
      <alignment horizontal="left" vertical="center" shrinkToFit="1"/>
      <protection locked="0"/>
    </xf>
    <xf numFmtId="0" fontId="25" fillId="0" borderId="124" xfId="30" applyFont="1" applyBorder="1" applyAlignment="1" applyProtection="1">
      <alignment horizontal="left" vertical="center" shrinkToFit="1"/>
      <protection locked="0"/>
    </xf>
    <xf numFmtId="177" fontId="25" fillId="4" borderId="118" xfId="35" applyNumberFormat="1" applyFont="1" applyFill="1" applyBorder="1" applyAlignment="1" applyProtection="1">
      <alignment horizontal="right" vertical="center" shrinkToFit="1"/>
      <protection locked="0"/>
    </xf>
    <xf numFmtId="177" fontId="25" fillId="4" borderId="119" xfId="35" applyNumberFormat="1" applyFont="1" applyFill="1" applyBorder="1" applyAlignment="1" applyProtection="1">
      <alignment horizontal="right" vertical="center" shrinkToFit="1"/>
      <protection locked="0"/>
    </xf>
    <xf numFmtId="177" fontId="25" fillId="4" borderId="120" xfId="35" applyNumberFormat="1" applyFont="1" applyFill="1" applyBorder="1" applyAlignment="1" applyProtection="1">
      <alignment horizontal="right" vertical="center" shrinkToFit="1"/>
      <protection locked="0"/>
    </xf>
    <xf numFmtId="177" fontId="25" fillId="4" borderId="123" xfId="35" applyNumberFormat="1" applyFont="1" applyFill="1" applyBorder="1" applyAlignment="1" applyProtection="1">
      <alignment horizontal="right" vertical="center" shrinkToFit="1"/>
      <protection locked="0"/>
    </xf>
    <xf numFmtId="188" fontId="25" fillId="4" borderId="119" xfId="35" applyNumberFormat="1" applyFont="1" applyFill="1" applyBorder="1" applyAlignment="1" applyProtection="1">
      <alignment horizontal="right" vertical="center" shrinkToFit="1"/>
      <protection locked="0"/>
    </xf>
    <xf numFmtId="0" fontId="25" fillId="0" borderId="89" xfId="30" applyFont="1" applyBorder="1" applyAlignment="1" applyProtection="1">
      <alignment horizontal="center" vertical="center" shrinkToFit="1"/>
      <protection locked="0"/>
    </xf>
    <xf numFmtId="177" fontId="25" fillId="5" borderId="145" xfId="30" applyNumberFormat="1" applyFont="1" applyFill="1" applyBorder="1" applyAlignment="1" applyProtection="1">
      <alignment horizontal="right" vertical="center" shrinkToFit="1"/>
      <protection locked="0"/>
    </xf>
    <xf numFmtId="177" fontId="25" fillId="5" borderId="136" xfId="30" applyNumberFormat="1" applyFont="1" applyFill="1" applyBorder="1" applyAlignment="1" applyProtection="1">
      <alignment horizontal="right" vertical="center" shrinkToFit="1"/>
      <protection locked="0"/>
    </xf>
    <xf numFmtId="177" fontId="25" fillId="5" borderId="146" xfId="30" applyNumberFormat="1" applyFont="1" applyFill="1" applyBorder="1" applyAlignment="1" applyProtection="1">
      <alignment horizontal="right" vertical="center" shrinkToFit="1"/>
      <protection locked="0"/>
    </xf>
    <xf numFmtId="177" fontId="25" fillId="5" borderId="133" xfId="30" applyNumberFormat="1" applyFont="1" applyFill="1" applyBorder="1" applyAlignment="1" applyProtection="1">
      <alignment horizontal="right" vertical="center" shrinkToFit="1"/>
      <protection locked="0"/>
    </xf>
    <xf numFmtId="177" fontId="25" fillId="5" borderId="131" xfId="30" applyNumberFormat="1" applyFont="1" applyFill="1" applyBorder="1" applyAlignment="1" applyProtection="1">
      <alignment horizontal="right" vertical="center" shrinkToFit="1"/>
      <protection locked="0"/>
    </xf>
    <xf numFmtId="177" fontId="25" fillId="5" borderId="134" xfId="30" applyNumberFormat="1" applyFont="1" applyFill="1" applyBorder="1" applyAlignment="1" applyProtection="1">
      <alignment horizontal="right" vertical="center" shrinkToFit="1"/>
      <protection locked="0"/>
    </xf>
    <xf numFmtId="177" fontId="25" fillId="5" borderId="135" xfId="30" applyNumberFormat="1" applyFont="1" applyFill="1" applyBorder="1" applyAlignment="1" applyProtection="1">
      <alignment horizontal="right" vertical="center" shrinkToFit="1"/>
      <protection locked="0"/>
    </xf>
    <xf numFmtId="177" fontId="25" fillId="5" borderId="13" xfId="30" applyNumberFormat="1" applyFont="1" applyFill="1" applyBorder="1" applyAlignment="1" applyProtection="1">
      <alignment horizontal="right" vertical="center" shrinkToFit="1"/>
      <protection locked="0"/>
    </xf>
    <xf numFmtId="177" fontId="25" fillId="5" borderId="82" xfId="30" applyNumberFormat="1" applyFont="1" applyFill="1" applyBorder="1" applyAlignment="1" applyProtection="1">
      <alignment horizontal="right" vertical="center" shrinkToFit="1"/>
      <protection locked="0"/>
    </xf>
    <xf numFmtId="177" fontId="25" fillId="5" borderId="84" xfId="30" applyNumberFormat="1" applyFont="1" applyFill="1" applyBorder="1" applyAlignment="1" applyProtection="1">
      <alignment horizontal="right" vertical="center" shrinkToFit="1"/>
      <protection locked="0"/>
    </xf>
    <xf numFmtId="188" fontId="25" fillId="5" borderId="136" xfId="30" applyNumberFormat="1" applyFont="1" applyFill="1" applyBorder="1" applyAlignment="1" applyProtection="1">
      <alignment horizontal="right" vertical="center" shrinkToFit="1"/>
      <protection locked="0"/>
    </xf>
    <xf numFmtId="0" fontId="25" fillId="5" borderId="131" xfId="30" applyNumberFormat="1" applyFont="1" applyFill="1" applyBorder="1" applyAlignment="1" applyProtection="1">
      <alignment horizontal="left" vertical="center" shrinkToFit="1"/>
      <protection locked="0"/>
    </xf>
    <xf numFmtId="0" fontId="25" fillId="5" borderId="134" xfId="30" applyNumberFormat="1" applyFont="1" applyFill="1" applyBorder="1" applyAlignment="1" applyProtection="1">
      <alignment horizontal="left" vertical="center" shrinkToFit="1"/>
      <protection locked="0"/>
    </xf>
    <xf numFmtId="0" fontId="25" fillId="4" borderId="115" xfId="30" applyFont="1" applyFill="1" applyBorder="1" applyAlignment="1" applyProtection="1">
      <alignment horizontal="left" vertical="center" shrinkToFit="1"/>
      <protection locked="0"/>
    </xf>
    <xf numFmtId="0" fontId="25" fillId="4" borderId="116" xfId="30" applyFont="1" applyFill="1" applyBorder="1" applyAlignment="1" applyProtection="1">
      <alignment horizontal="left" vertical="center" shrinkToFit="1"/>
      <protection locked="0"/>
    </xf>
    <xf numFmtId="0" fontId="25" fillId="4" borderId="117" xfId="30" applyFont="1" applyFill="1" applyBorder="1" applyAlignment="1" applyProtection="1">
      <alignment horizontal="left" vertical="center" shrinkToFit="1"/>
      <protection locked="0"/>
    </xf>
    <xf numFmtId="177" fontId="25" fillId="4" borderId="115" xfId="30" applyNumberFormat="1" applyFont="1" applyFill="1" applyBorder="1" applyAlignment="1" applyProtection="1">
      <alignment horizontal="right" vertical="center" shrinkToFit="1"/>
      <protection locked="0"/>
    </xf>
    <xf numFmtId="177" fontId="25" fillId="4" borderId="116" xfId="30" applyNumberFormat="1" applyFont="1" applyFill="1" applyBorder="1" applyAlignment="1" applyProtection="1">
      <alignment horizontal="right" vertical="center" shrinkToFit="1"/>
      <protection locked="0"/>
    </xf>
    <xf numFmtId="177" fontId="25" fillId="4" borderId="117" xfId="30" applyNumberFormat="1" applyFont="1" applyFill="1" applyBorder="1" applyAlignment="1" applyProtection="1">
      <alignment horizontal="right" vertical="center" shrinkToFit="1"/>
      <protection locked="0"/>
    </xf>
    <xf numFmtId="0" fontId="25" fillId="4" borderId="115" xfId="30" applyNumberFormat="1" applyFont="1" applyFill="1" applyBorder="1" applyAlignment="1" applyProtection="1">
      <alignment horizontal="left" vertical="center" shrinkToFit="1"/>
      <protection locked="0"/>
    </xf>
    <xf numFmtId="0" fontId="25" fillId="4" borderId="116" xfId="30" applyNumberFormat="1" applyFont="1" applyFill="1" applyBorder="1" applyAlignment="1" applyProtection="1">
      <alignment horizontal="left" vertical="center" shrinkToFit="1"/>
      <protection locked="0"/>
    </xf>
    <xf numFmtId="0" fontId="25" fillId="4" borderId="122" xfId="30" applyNumberFormat="1" applyFont="1" applyFill="1" applyBorder="1" applyAlignment="1" applyProtection="1">
      <alignment horizontal="left" vertical="center" shrinkToFit="1"/>
      <protection locked="0"/>
    </xf>
    <xf numFmtId="0" fontId="25" fillId="7" borderId="67" xfId="30" applyFont="1" applyFill="1" applyBorder="1" applyAlignment="1" applyProtection="1">
      <alignment horizontal="center" vertical="center" wrapText="1" shrinkToFit="1"/>
      <protection locked="0"/>
    </xf>
    <xf numFmtId="0" fontId="25" fillId="7" borderId="17" xfId="30" applyFont="1" applyFill="1" applyBorder="1" applyAlignment="1" applyProtection="1">
      <alignment horizontal="center" vertical="center" shrinkToFit="1"/>
      <protection locked="0"/>
    </xf>
    <xf numFmtId="0" fontId="25" fillId="7" borderId="100" xfId="30" applyFont="1" applyFill="1" applyBorder="1" applyAlignment="1" applyProtection="1">
      <alignment horizontal="center" vertical="center" shrinkToFit="1"/>
      <protection locked="0"/>
    </xf>
    <xf numFmtId="0" fontId="25" fillId="7" borderId="102" xfId="30" applyFont="1" applyFill="1" applyBorder="1" applyAlignment="1" applyProtection="1">
      <alignment horizontal="center" vertical="center" shrinkToFit="1"/>
      <protection locked="0"/>
    </xf>
    <xf numFmtId="0" fontId="25" fillId="7" borderId="100" xfId="30" applyFont="1" applyFill="1" applyBorder="1" applyAlignment="1" applyProtection="1">
      <alignment horizontal="center" vertical="center"/>
      <protection locked="0"/>
    </xf>
    <xf numFmtId="0" fontId="25" fillId="0" borderId="104" xfId="30" applyFont="1" applyBorder="1" applyAlignment="1" applyProtection="1">
      <alignment horizontal="left" vertical="center" shrinkToFit="1"/>
      <protection locked="0"/>
    </xf>
    <xf numFmtId="0" fontId="25" fillId="0" borderId="105" xfId="30" applyFont="1" applyBorder="1" applyAlignment="1" applyProtection="1">
      <alignment horizontal="left" vertical="center" shrinkToFit="1"/>
      <protection locked="0"/>
    </xf>
    <xf numFmtId="0" fontId="25" fillId="0" borderId="106" xfId="30" applyFont="1" applyBorder="1" applyAlignment="1" applyProtection="1">
      <alignment horizontal="left" vertical="center" shrinkToFit="1"/>
      <protection locked="0"/>
    </xf>
    <xf numFmtId="177" fontId="25" fillId="0" borderId="107" xfId="30" applyNumberFormat="1" applyFont="1" applyBorder="1" applyAlignment="1" applyProtection="1">
      <alignment horizontal="right" vertical="center" shrinkToFit="1"/>
      <protection locked="0"/>
    </xf>
    <xf numFmtId="177" fontId="25" fillId="0" borderId="108" xfId="30" applyNumberFormat="1" applyFont="1" applyBorder="1" applyAlignment="1" applyProtection="1">
      <alignment horizontal="right" vertical="center" shrinkToFit="1"/>
      <protection locked="0"/>
    </xf>
    <xf numFmtId="0" fontId="25" fillId="0" borderId="108" xfId="30" applyNumberFormat="1" applyFont="1" applyBorder="1" applyAlignment="1" applyProtection="1">
      <alignment horizontal="left" vertical="center" shrinkToFit="1"/>
      <protection locked="0"/>
    </xf>
    <xf numFmtId="0" fontId="25" fillId="0" borderId="126" xfId="30" applyNumberFormat="1" applyFont="1" applyBorder="1" applyAlignment="1" applyProtection="1">
      <alignment horizontal="left" vertical="center" shrinkToFit="1"/>
      <protection locked="0"/>
    </xf>
    <xf numFmtId="0" fontId="25" fillId="0" borderId="115" xfId="30" applyFont="1" applyBorder="1" applyAlignment="1" applyProtection="1">
      <alignment horizontal="left" vertical="center" shrinkToFit="1"/>
      <protection locked="0"/>
    </xf>
    <xf numFmtId="0" fontId="25" fillId="0" borderId="116" xfId="30" applyFont="1" applyBorder="1" applyAlignment="1" applyProtection="1">
      <alignment horizontal="left" vertical="center" shrinkToFit="1"/>
      <protection locked="0"/>
    </xf>
    <xf numFmtId="0" fontId="25" fillId="0" borderId="117" xfId="30" applyFont="1" applyBorder="1" applyAlignment="1" applyProtection="1">
      <alignment horizontal="left" vertical="center" shrinkToFit="1"/>
      <protection locked="0"/>
    </xf>
    <xf numFmtId="177" fontId="25" fillId="0" borderId="118" xfId="30" applyNumberFormat="1" applyFont="1" applyBorder="1" applyAlignment="1" applyProtection="1">
      <alignment horizontal="right" vertical="center" shrinkToFit="1"/>
      <protection locked="0"/>
    </xf>
    <xf numFmtId="0" fontId="25" fillId="0" borderId="119" xfId="30" applyNumberFormat="1" applyFont="1" applyBorder="1" applyAlignment="1" applyProtection="1">
      <alignment horizontal="left" vertical="center" shrinkToFit="1"/>
      <protection locked="0"/>
    </xf>
    <xf numFmtId="0" fontId="25" fillId="0" borderId="124" xfId="30" applyNumberFormat="1" applyFont="1" applyBorder="1" applyAlignment="1" applyProtection="1">
      <alignment horizontal="left" vertical="center" shrinkToFit="1"/>
      <protection locked="0"/>
    </xf>
    <xf numFmtId="177" fontId="25" fillId="0" borderId="115" xfId="30" applyNumberFormat="1" applyFont="1" applyBorder="1" applyAlignment="1" applyProtection="1">
      <alignment horizontal="right" vertical="center" shrinkToFit="1"/>
      <protection locked="0"/>
    </xf>
    <xf numFmtId="177" fontId="25" fillId="0" borderId="116" xfId="30" applyNumberFormat="1" applyFont="1" applyBorder="1" applyAlignment="1" applyProtection="1">
      <alignment horizontal="right" vertical="center" shrinkToFit="1"/>
      <protection locked="0"/>
    </xf>
    <xf numFmtId="177" fontId="25" fillId="0" borderId="120" xfId="30" applyNumberFormat="1" applyFont="1" applyBorder="1" applyAlignment="1" applyProtection="1">
      <alignment horizontal="right" vertical="center" shrinkToFit="1"/>
      <protection locked="0"/>
    </xf>
    <xf numFmtId="0" fontId="25" fillId="0" borderId="120" xfId="30" applyNumberFormat="1" applyFont="1" applyBorder="1" applyAlignment="1" applyProtection="1">
      <alignment horizontal="left" vertical="center" shrinkToFit="1"/>
      <protection locked="0"/>
    </xf>
    <xf numFmtId="0" fontId="25" fillId="0" borderId="116" xfId="30" applyNumberFormat="1" applyFont="1" applyBorder="1" applyAlignment="1" applyProtection="1">
      <alignment horizontal="left" vertical="center" shrinkToFit="1"/>
      <protection locked="0"/>
    </xf>
    <xf numFmtId="0" fontId="25" fillId="0" borderId="122" xfId="30" applyNumberFormat="1" applyFont="1" applyBorder="1" applyAlignment="1" applyProtection="1">
      <alignment horizontal="left" vertical="center" shrinkToFit="1"/>
      <protection locked="0"/>
    </xf>
    <xf numFmtId="0" fontId="25" fillId="4" borderId="147" xfId="30" applyFont="1" applyFill="1" applyBorder="1" applyAlignment="1" applyProtection="1">
      <alignment horizontal="left" vertical="center" shrinkToFit="1"/>
      <protection locked="0"/>
    </xf>
    <xf numFmtId="0" fontId="25" fillId="4" borderId="148" xfId="30" applyFont="1" applyFill="1" applyBorder="1" applyAlignment="1" applyProtection="1">
      <alignment horizontal="left" vertical="center" shrinkToFit="1"/>
      <protection locked="0"/>
    </xf>
    <xf numFmtId="0" fontId="25" fillId="4" borderId="149" xfId="30" applyFont="1" applyFill="1" applyBorder="1" applyAlignment="1" applyProtection="1">
      <alignment horizontal="left" vertical="center" shrinkToFit="1"/>
      <protection locked="0"/>
    </xf>
    <xf numFmtId="177" fontId="25" fillId="4" borderId="127" xfId="30" applyNumberFormat="1" applyFont="1" applyFill="1" applyBorder="1" applyAlignment="1" applyProtection="1">
      <alignment horizontal="right" vertical="center" shrinkToFit="1"/>
      <protection locked="0"/>
    </xf>
    <xf numFmtId="177" fontId="25" fillId="4" borderId="128" xfId="30" applyNumberFormat="1" applyFont="1" applyFill="1" applyBorder="1" applyAlignment="1" applyProtection="1">
      <alignment horizontal="right" vertical="center" shrinkToFit="1"/>
      <protection locked="0"/>
    </xf>
    <xf numFmtId="0" fontId="25" fillId="4" borderId="128" xfId="30" applyNumberFormat="1" applyFont="1" applyFill="1" applyBorder="1" applyAlignment="1" applyProtection="1">
      <alignment horizontal="left" vertical="center" shrinkToFit="1"/>
      <protection locked="0"/>
    </xf>
    <xf numFmtId="0" fontId="25" fillId="4" borderId="138" xfId="30" applyNumberFormat="1" applyFont="1" applyFill="1" applyBorder="1" applyAlignment="1" applyProtection="1">
      <alignment horizontal="left" vertical="center" shrinkToFit="1"/>
      <protection locked="0"/>
    </xf>
    <xf numFmtId="177" fontId="25" fillId="5" borderId="29" xfId="30" applyNumberFormat="1" applyFont="1" applyFill="1" applyBorder="1" applyAlignment="1" applyProtection="1">
      <alignment horizontal="right" vertical="center" shrinkToFit="1"/>
      <protection locked="0"/>
    </xf>
    <xf numFmtId="177" fontId="25" fillId="5" borderId="83" xfId="30" applyNumberFormat="1" applyFont="1" applyFill="1" applyBorder="1" applyAlignment="1" applyProtection="1">
      <alignment horizontal="right" vertical="center" shrinkToFit="1"/>
      <protection locked="0"/>
    </xf>
    <xf numFmtId="177" fontId="25" fillId="4" borderId="94" xfId="36" applyNumberFormat="1" applyFont="1" applyFill="1" applyBorder="1" applyAlignment="1" applyProtection="1">
      <alignment horizontal="right" vertical="center" shrinkToFit="1"/>
    </xf>
    <xf numFmtId="188" fontId="25" fillId="4" borderId="94" xfId="36" applyNumberFormat="1" applyFont="1" applyFill="1" applyBorder="1" applyAlignment="1" applyProtection="1">
      <alignment horizontal="right" vertical="center" shrinkToFit="1"/>
    </xf>
    <xf numFmtId="188" fontId="25" fillId="4" borderId="154" xfId="36" applyNumberFormat="1" applyFont="1" applyFill="1" applyBorder="1" applyAlignment="1" applyProtection="1">
      <alignment horizontal="right" vertical="center" shrinkToFit="1"/>
    </xf>
    <xf numFmtId="177" fontId="25" fillId="5" borderId="150" xfId="30" applyNumberFormat="1" applyFont="1" applyFill="1" applyBorder="1" applyAlignment="1" applyProtection="1">
      <alignment horizontal="right" vertical="center" shrinkToFit="1"/>
      <protection locked="0"/>
    </xf>
    <xf numFmtId="177" fontId="25" fillId="5" borderId="151" xfId="30" applyNumberFormat="1" applyFont="1" applyFill="1" applyBorder="1" applyAlignment="1" applyProtection="1">
      <alignment horizontal="right" vertical="center" shrinkToFit="1"/>
      <protection locked="0"/>
    </xf>
    <xf numFmtId="177" fontId="25" fillId="5" borderId="152" xfId="30" applyNumberFormat="1" applyFont="1" applyFill="1" applyBorder="1" applyAlignment="1" applyProtection="1">
      <alignment horizontal="right" vertical="center" shrinkToFit="1"/>
      <protection locked="0"/>
    </xf>
    <xf numFmtId="0" fontId="25" fillId="4" borderId="27" xfId="30" applyFont="1" applyFill="1" applyBorder="1" applyAlignment="1" applyProtection="1">
      <alignment horizontal="center" vertical="center"/>
    </xf>
    <xf numFmtId="0" fontId="25" fillId="4" borderId="32" xfId="30" applyFont="1" applyFill="1" applyBorder="1" applyAlignment="1" applyProtection="1">
      <alignment horizontal="center" vertical="center"/>
    </xf>
    <xf numFmtId="0" fontId="25" fillId="4" borderId="33" xfId="30" applyFont="1" applyFill="1" applyBorder="1" applyAlignment="1" applyProtection="1">
      <alignment horizontal="center" vertical="center"/>
    </xf>
    <xf numFmtId="0" fontId="25" fillId="4" borderId="81" xfId="30" applyFont="1" applyFill="1" applyBorder="1" applyAlignment="1" applyProtection="1">
      <alignment horizontal="center" vertical="center"/>
    </xf>
    <xf numFmtId="188" fontId="25" fillId="4" borderId="96" xfId="36" applyNumberFormat="1" applyFont="1" applyFill="1" applyBorder="1" applyAlignment="1" applyProtection="1">
      <alignment horizontal="right" vertical="center" shrinkToFit="1"/>
    </xf>
    <xf numFmtId="188" fontId="25" fillId="4" borderId="65" xfId="36" applyNumberFormat="1" applyFont="1" applyFill="1" applyBorder="1" applyAlignment="1" applyProtection="1">
      <alignment horizontal="right" vertical="center" shrinkToFit="1"/>
    </xf>
    <xf numFmtId="0" fontId="25" fillId="4" borderId="54"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61" xfId="30" applyFont="1" applyFill="1" applyBorder="1" applyAlignment="1" applyProtection="1">
      <alignment vertical="center"/>
    </xf>
    <xf numFmtId="177" fontId="25" fillId="4" borderId="153" xfId="36" applyNumberFormat="1" applyFont="1" applyFill="1" applyBorder="1" applyAlignment="1" applyProtection="1">
      <alignment horizontal="right" vertical="center" shrinkToFit="1"/>
    </xf>
    <xf numFmtId="0" fontId="25" fillId="4" borderId="24" xfId="30" applyFont="1" applyFill="1" applyBorder="1" applyAlignment="1" applyProtection="1">
      <alignment horizontal="center" vertical="center"/>
    </xf>
    <xf numFmtId="0" fontId="25" fillId="5" borderId="29" xfId="30" applyNumberFormat="1" applyFont="1" applyFill="1" applyBorder="1" applyAlignment="1" applyProtection="1">
      <alignment horizontal="left" vertical="center" shrinkToFit="1"/>
      <protection locked="0"/>
    </xf>
    <xf numFmtId="0" fontId="25" fillId="5" borderId="82" xfId="30" applyNumberFormat="1" applyFont="1" applyFill="1" applyBorder="1" applyAlignment="1" applyProtection="1">
      <alignment horizontal="left" vertical="center" shrinkToFit="1"/>
      <protection locked="0"/>
    </xf>
    <xf numFmtId="0" fontId="25" fillId="5" borderId="84" xfId="30" applyNumberFormat="1" applyFont="1" applyFill="1" applyBorder="1" applyAlignment="1" applyProtection="1">
      <alignment horizontal="left" vertical="center" shrinkToFit="1"/>
      <protection locked="0"/>
    </xf>
    <xf numFmtId="0" fontId="25" fillId="4" borderId="47" xfId="30" applyFont="1" applyFill="1" applyBorder="1" applyAlignment="1" applyProtection="1">
      <alignment horizontal="left" vertical="center" wrapText="1"/>
    </xf>
    <xf numFmtId="0" fontId="25" fillId="4" borderId="0" xfId="35" applyFont="1" applyFill="1" applyAlignment="1" applyProtection="1">
      <alignment horizontal="left" vertical="center"/>
    </xf>
    <xf numFmtId="0" fontId="25" fillId="4" borderId="18" xfId="30" applyFont="1" applyFill="1" applyBorder="1" applyAlignment="1" applyProtection="1">
      <alignment horizontal="center" vertical="center"/>
    </xf>
    <xf numFmtId="0" fontId="25" fillId="4" borderId="37" xfId="30" applyFont="1" applyFill="1" applyBorder="1" applyAlignment="1" applyProtection="1">
      <alignment horizontal="center" vertical="center"/>
    </xf>
    <xf numFmtId="0" fontId="25" fillId="4" borderId="70" xfId="30" applyFont="1" applyFill="1" applyBorder="1" applyAlignment="1" applyProtection="1">
      <alignment horizontal="center" vertical="center"/>
    </xf>
    <xf numFmtId="0" fontId="25" fillId="4" borderId="22" xfId="30" applyFont="1" applyFill="1" applyBorder="1" applyAlignment="1" applyProtection="1">
      <alignment horizontal="center" vertical="center"/>
    </xf>
    <xf numFmtId="0" fontId="25" fillId="4" borderId="9" xfId="30" applyFont="1" applyFill="1" applyBorder="1" applyProtection="1">
      <alignment vertical="center"/>
    </xf>
    <xf numFmtId="0" fontId="25" fillId="4" borderId="45" xfId="30" applyFont="1" applyFill="1" applyBorder="1" applyProtection="1">
      <alignment vertical="center"/>
    </xf>
    <xf numFmtId="0" fontId="25" fillId="4" borderId="31" xfId="30" applyFont="1" applyFill="1" applyBorder="1" applyProtection="1">
      <alignment vertical="center"/>
    </xf>
    <xf numFmtId="177" fontId="25" fillId="4" borderId="28" xfId="36" applyNumberFormat="1" applyFont="1" applyFill="1" applyBorder="1" applyAlignment="1" applyProtection="1">
      <alignment horizontal="right" vertical="center" shrinkToFit="1"/>
    </xf>
    <xf numFmtId="177" fontId="25" fillId="4" borderId="45" xfId="36" applyNumberFormat="1" applyFont="1" applyFill="1" applyBorder="1" applyAlignment="1" applyProtection="1">
      <alignment horizontal="right" vertical="center" shrinkToFit="1"/>
    </xf>
    <xf numFmtId="177" fontId="25" fillId="4" borderId="90" xfId="36" applyNumberFormat="1" applyFont="1" applyFill="1" applyBorder="1" applyAlignment="1" applyProtection="1">
      <alignment horizontal="right" vertical="center" shrinkToFit="1"/>
    </xf>
    <xf numFmtId="177" fontId="25" fillId="4" borderId="92" xfId="36" applyNumberFormat="1" applyFont="1" applyFill="1" applyBorder="1" applyAlignment="1" applyProtection="1">
      <alignment horizontal="right" vertical="center" shrinkToFit="1"/>
    </xf>
    <xf numFmtId="188" fontId="25" fillId="4" borderId="92" xfId="36" applyNumberFormat="1" applyFont="1" applyFill="1" applyBorder="1" applyAlignment="1" applyProtection="1">
      <alignment horizontal="right" vertical="center" shrinkToFit="1"/>
    </xf>
    <xf numFmtId="188" fontId="25" fillId="4" borderId="45" xfId="36" applyNumberFormat="1" applyFont="1" applyFill="1" applyBorder="1" applyAlignment="1" applyProtection="1">
      <alignment horizontal="right" vertical="center" shrinkToFit="1"/>
    </xf>
    <xf numFmtId="188" fontId="25" fillId="4" borderId="75"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top"/>
    </xf>
    <xf numFmtId="0" fontId="25" fillId="4" borderId="45" xfId="30" applyFont="1" applyFill="1" applyBorder="1" applyAlignment="1" applyProtection="1">
      <alignment horizontal="center" vertical="top"/>
    </xf>
    <xf numFmtId="0" fontId="25" fillId="4" borderId="7" xfId="30" applyFont="1" applyFill="1" applyBorder="1" applyAlignment="1" applyProtection="1">
      <alignment horizontal="center" vertical="top"/>
    </xf>
    <xf numFmtId="0" fontId="25" fillId="4" borderId="0" xfId="30" applyFont="1" applyFill="1" applyBorder="1" applyAlignment="1" applyProtection="1">
      <alignment horizontal="center" vertical="top"/>
    </xf>
    <xf numFmtId="0" fontId="25" fillId="4" borderId="18" xfId="30" applyFont="1" applyFill="1" applyBorder="1" applyAlignment="1" applyProtection="1">
      <alignment horizontal="center" vertical="top"/>
    </xf>
    <xf numFmtId="0" fontId="25" fillId="4" borderId="37" xfId="30" applyFont="1" applyFill="1" applyBorder="1" applyAlignment="1" applyProtection="1">
      <alignment horizontal="center" vertical="top"/>
    </xf>
    <xf numFmtId="0" fontId="25" fillId="4" borderId="54" xfId="30" applyFont="1" applyFill="1" applyBorder="1" applyProtection="1">
      <alignment vertical="center"/>
    </xf>
    <xf numFmtId="0" fontId="25" fillId="4" borderId="0" xfId="30" applyFont="1" applyFill="1" applyBorder="1" applyProtection="1">
      <alignment vertical="center"/>
    </xf>
    <xf numFmtId="0" fontId="25" fillId="4" borderId="61" xfId="30" applyFont="1" applyFill="1" applyBorder="1" applyProtection="1">
      <alignment vertical="center"/>
    </xf>
    <xf numFmtId="177" fontId="25" fillId="4" borderId="54" xfId="35" applyNumberFormat="1" applyFont="1" applyFill="1" applyBorder="1" applyAlignment="1" applyProtection="1">
      <alignment horizontal="right" vertical="center" shrinkToFit="1"/>
    </xf>
    <xf numFmtId="177" fontId="25" fillId="4" borderId="0" xfId="35" applyNumberFormat="1" applyFont="1" applyFill="1" applyBorder="1" applyAlignment="1" applyProtection="1">
      <alignment horizontal="right" vertical="center" shrinkToFit="1"/>
    </xf>
    <xf numFmtId="177" fontId="25" fillId="4" borderId="93" xfId="35" applyNumberFormat="1" applyFont="1" applyFill="1" applyBorder="1" applyAlignment="1" applyProtection="1">
      <alignment horizontal="right" vertical="center" shrinkToFit="1"/>
    </xf>
    <xf numFmtId="177" fontId="25" fillId="4" borderId="95" xfId="35" applyNumberFormat="1" applyFont="1" applyFill="1" applyBorder="1" applyAlignment="1" applyProtection="1">
      <alignment horizontal="right" vertical="center" shrinkToFit="1"/>
    </xf>
    <xf numFmtId="188" fontId="25" fillId="4" borderId="95" xfId="35" applyNumberFormat="1" applyFont="1" applyFill="1" applyBorder="1" applyAlignment="1" applyProtection="1">
      <alignment horizontal="right" vertical="center" shrinkToFit="1"/>
    </xf>
    <xf numFmtId="188" fontId="25" fillId="4" borderId="0" xfId="35" applyNumberFormat="1" applyFont="1" applyFill="1" applyBorder="1" applyAlignment="1" applyProtection="1">
      <alignment horizontal="right" vertical="center" shrinkToFit="1"/>
    </xf>
    <xf numFmtId="188" fontId="25" fillId="4" borderId="53" xfId="35" applyNumberFormat="1" applyFont="1" applyFill="1" applyBorder="1" applyAlignment="1" applyProtection="1">
      <alignment horizontal="right" vertical="center" shrinkToFit="1"/>
    </xf>
    <xf numFmtId="0" fontId="25" fillId="4" borderId="28" xfId="30" applyFont="1" applyFill="1" applyBorder="1" applyProtection="1">
      <alignment vertical="center"/>
    </xf>
    <xf numFmtId="177" fontId="25" fillId="4" borderId="155" xfId="36" applyNumberFormat="1" applyFont="1" applyFill="1" applyBorder="1" applyAlignment="1" applyProtection="1">
      <alignment horizontal="right" vertical="center" shrinkToFit="1"/>
    </xf>
    <xf numFmtId="177" fontId="25" fillId="4" borderId="91" xfId="36" applyNumberFormat="1" applyFont="1" applyFill="1" applyBorder="1" applyAlignment="1" applyProtection="1">
      <alignment horizontal="right" vertical="center" shrinkToFit="1"/>
    </xf>
    <xf numFmtId="188" fontId="25" fillId="4" borderId="157" xfId="36" applyNumberFormat="1" applyFont="1" applyFill="1" applyBorder="1" applyAlignment="1" applyProtection="1">
      <alignment horizontal="right" vertical="center" shrinkToFit="1"/>
    </xf>
    <xf numFmtId="188" fontId="25" fillId="4" borderId="11" xfId="36" applyNumberFormat="1" applyFont="1" applyFill="1" applyBorder="1" applyAlignment="1" applyProtection="1">
      <alignment horizontal="right" vertical="center" shrinkToFit="1"/>
    </xf>
    <xf numFmtId="0" fontId="25" fillId="4" borderId="28" xfId="30" applyFont="1" applyFill="1" applyBorder="1" applyAlignment="1" applyProtection="1">
      <alignment horizontal="center" vertical="center" textRotation="255" wrapText="1"/>
    </xf>
    <xf numFmtId="0" fontId="25" fillId="4" borderId="31" xfId="30" applyFont="1" applyFill="1" applyBorder="1" applyAlignment="1" applyProtection="1">
      <alignment horizontal="center" vertical="center" textRotation="255" wrapText="1"/>
    </xf>
    <xf numFmtId="0" fontId="25" fillId="4" borderId="54" xfId="30" applyFont="1" applyFill="1" applyBorder="1" applyAlignment="1" applyProtection="1">
      <alignment horizontal="center" vertical="center" textRotation="255" wrapText="1"/>
    </xf>
    <xf numFmtId="0" fontId="25" fillId="4" borderId="61" xfId="30" applyFont="1" applyFill="1" applyBorder="1" applyAlignment="1" applyProtection="1">
      <alignment horizontal="center" vertical="center" textRotation="255" wrapText="1"/>
    </xf>
    <xf numFmtId="0" fontId="25" fillId="4" borderId="26" xfId="30" applyFont="1" applyFill="1" applyBorder="1" applyAlignment="1" applyProtection="1">
      <alignment horizontal="center" vertical="center" textRotation="255" wrapText="1"/>
    </xf>
    <xf numFmtId="0" fontId="25" fillId="4" borderId="34" xfId="30" applyFont="1" applyFill="1" applyBorder="1" applyAlignment="1" applyProtection="1">
      <alignment horizontal="center" vertical="center" textRotation="255" wrapText="1"/>
    </xf>
    <xf numFmtId="0" fontId="25" fillId="4" borderId="28"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31" xfId="30" applyFont="1" applyFill="1" applyBorder="1" applyAlignment="1" applyProtection="1">
      <alignment vertical="center"/>
    </xf>
    <xf numFmtId="188" fontId="25" fillId="4" borderId="91" xfId="36" applyNumberFormat="1" applyFont="1" applyFill="1" applyBorder="1" applyAlignment="1" applyProtection="1">
      <alignment horizontal="right" vertical="center" shrinkToFit="1"/>
    </xf>
    <xf numFmtId="188" fontId="25" fillId="4" borderId="156" xfId="36" applyNumberFormat="1" applyFont="1" applyFill="1" applyBorder="1" applyAlignment="1" applyProtection="1">
      <alignment horizontal="right" vertical="center" shrinkToFit="1"/>
    </xf>
    <xf numFmtId="0" fontId="25" fillId="4" borderId="7" xfId="30" applyFont="1" applyFill="1" applyBorder="1" applyAlignment="1" applyProtection="1">
      <alignment horizontal="left" vertical="center"/>
    </xf>
    <xf numFmtId="0" fontId="25" fillId="4" borderId="0" xfId="30" applyFont="1" applyFill="1" applyBorder="1" applyAlignment="1" applyProtection="1">
      <alignment horizontal="left" vertical="center"/>
    </xf>
    <xf numFmtId="0" fontId="25" fillId="4" borderId="61" xfId="30" applyFont="1" applyFill="1" applyBorder="1" applyAlignment="1" applyProtection="1">
      <alignment horizontal="left" vertical="center"/>
    </xf>
    <xf numFmtId="177" fontId="25" fillId="4" borderId="95" xfId="36" applyNumberFormat="1" applyFont="1" applyFill="1" applyBorder="1" applyAlignment="1" applyProtection="1">
      <alignment horizontal="right" vertical="center" shrinkToFit="1"/>
    </xf>
    <xf numFmtId="177" fontId="25" fillId="4" borderId="0" xfId="36" applyNumberFormat="1" applyFont="1" applyFill="1" applyBorder="1" applyAlignment="1" applyProtection="1">
      <alignment horizontal="right" vertical="center" shrinkToFit="1"/>
    </xf>
    <xf numFmtId="177" fontId="25" fillId="4" borderId="93" xfId="36" applyNumberFormat="1" applyFont="1" applyFill="1" applyBorder="1" applyAlignment="1" applyProtection="1">
      <alignment horizontal="right" vertical="center" shrinkToFit="1"/>
    </xf>
    <xf numFmtId="188" fontId="25" fillId="4" borderId="95" xfId="36" applyNumberFormat="1" applyFont="1" applyFill="1" applyBorder="1" applyAlignment="1" applyProtection="1">
      <alignment horizontal="right" vertical="center" shrinkToFit="1"/>
    </xf>
    <xf numFmtId="188" fontId="25" fillId="4" borderId="0" xfId="36" applyNumberFormat="1" applyFont="1" applyFill="1" applyBorder="1" applyAlignment="1" applyProtection="1">
      <alignment horizontal="right" vertical="center" shrinkToFit="1"/>
    </xf>
    <xf numFmtId="188" fontId="25" fillId="4" borderId="53" xfId="36" applyNumberFormat="1" applyFont="1" applyFill="1" applyBorder="1" applyAlignment="1" applyProtection="1">
      <alignment horizontal="right" vertical="center" shrinkToFit="1"/>
    </xf>
    <xf numFmtId="177" fontId="25" fillId="4" borderId="54"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center" textRotation="255" shrinkToFit="1"/>
    </xf>
    <xf numFmtId="0" fontId="25" fillId="4" borderId="31" xfId="30" applyFont="1" applyFill="1" applyBorder="1" applyAlignment="1" applyProtection="1">
      <alignment horizontal="center" vertical="center" textRotation="255" shrinkToFit="1"/>
    </xf>
    <xf numFmtId="0" fontId="25" fillId="4" borderId="7" xfId="30" applyFont="1" applyFill="1" applyBorder="1" applyAlignment="1" applyProtection="1">
      <alignment horizontal="center" vertical="center" textRotation="255" shrinkToFit="1"/>
    </xf>
    <xf numFmtId="0" fontId="25" fillId="4" borderId="61" xfId="30" applyFont="1" applyFill="1" applyBorder="1" applyAlignment="1" applyProtection="1">
      <alignment horizontal="center" vertical="center" textRotation="255" shrinkToFit="1"/>
    </xf>
    <xf numFmtId="0" fontId="25" fillId="4" borderId="18" xfId="30" applyFont="1" applyFill="1" applyBorder="1" applyAlignment="1" applyProtection="1">
      <alignment horizontal="center" vertical="center" textRotation="255" shrinkToFit="1"/>
    </xf>
    <xf numFmtId="0" fontId="25" fillId="4" borderId="34" xfId="30" applyFont="1" applyFill="1" applyBorder="1" applyAlignment="1" applyProtection="1">
      <alignment horizontal="center" vertical="center" textRotation="255" shrinkToFit="1"/>
    </xf>
    <xf numFmtId="0" fontId="25" fillId="4" borderId="0" xfId="30" applyFont="1" applyFill="1" applyProtection="1">
      <alignment vertical="center"/>
    </xf>
    <xf numFmtId="0" fontId="25" fillId="4" borderId="37" xfId="30" applyFont="1" applyFill="1" applyBorder="1" applyProtection="1">
      <alignment vertical="center"/>
    </xf>
    <xf numFmtId="0" fontId="25" fillId="4" borderId="34" xfId="30" applyFont="1" applyFill="1" applyBorder="1" applyProtection="1">
      <alignment vertical="center"/>
    </xf>
    <xf numFmtId="0" fontId="25" fillId="4" borderId="54" xfId="30" applyFont="1" applyFill="1" applyBorder="1" applyAlignment="1" applyProtection="1">
      <alignment vertical="center" shrinkToFit="1"/>
    </xf>
    <xf numFmtId="0" fontId="25" fillId="4" borderId="0" xfId="30" applyFont="1" applyFill="1" applyBorder="1" applyAlignment="1" applyProtection="1">
      <alignment vertical="center" shrinkToFit="1"/>
    </xf>
    <xf numFmtId="0" fontId="25" fillId="4" borderId="61" xfId="30" applyFont="1" applyFill="1" applyBorder="1" applyAlignment="1" applyProtection="1">
      <alignment vertical="center" shrinkToFit="1"/>
    </xf>
    <xf numFmtId="0" fontId="25" fillId="4" borderId="32" xfId="30" applyFont="1" applyFill="1" applyBorder="1" applyAlignment="1" applyProtection="1">
      <alignment horizontal="center" vertical="center" wrapText="1"/>
    </xf>
    <xf numFmtId="177" fontId="25" fillId="4" borderId="27" xfId="36" applyNumberFormat="1" applyFont="1" applyFill="1" applyBorder="1" applyAlignment="1" applyProtection="1">
      <alignment horizontal="right" vertical="center" shrinkToFit="1"/>
    </xf>
    <xf numFmtId="177" fontId="25" fillId="4" borderId="32" xfId="36" applyNumberFormat="1" applyFont="1" applyFill="1" applyBorder="1" applyAlignment="1" applyProtection="1">
      <alignment horizontal="right" vertical="center" shrinkToFit="1"/>
    </xf>
    <xf numFmtId="177" fontId="25" fillId="4" borderId="158" xfId="36" applyNumberFormat="1" applyFont="1" applyFill="1" applyBorder="1" applyAlignment="1" applyProtection="1">
      <alignment horizontal="right" vertical="center" shrinkToFit="1"/>
    </xf>
    <xf numFmtId="177" fontId="25" fillId="4" borderId="159" xfId="36" applyNumberFormat="1" applyFont="1" applyFill="1" applyBorder="1" applyAlignment="1" applyProtection="1">
      <alignment horizontal="right" vertical="center" shrinkToFit="1"/>
    </xf>
    <xf numFmtId="177" fontId="25" fillId="4" borderId="160" xfId="36" applyNumberFormat="1" applyFont="1" applyFill="1" applyBorder="1" applyAlignment="1" applyProtection="1">
      <alignment horizontal="right" vertical="center" shrinkToFit="1"/>
    </xf>
    <xf numFmtId="177" fontId="25" fillId="4" borderId="161" xfId="36" applyNumberFormat="1" applyFont="1" applyFill="1" applyBorder="1" applyAlignment="1" applyProtection="1">
      <alignment horizontal="right" vertical="center" shrinkToFit="1"/>
    </xf>
    <xf numFmtId="177" fontId="25" fillId="4" borderId="162" xfId="36" applyNumberFormat="1" applyFont="1" applyFill="1" applyBorder="1" applyAlignment="1" applyProtection="1">
      <alignment horizontal="right" vertical="center" shrinkToFit="1"/>
    </xf>
    <xf numFmtId="0" fontId="25" fillId="4" borderId="27" xfId="36" applyFont="1" applyFill="1" applyBorder="1" applyAlignment="1" applyProtection="1">
      <alignment horizontal="center" vertical="center"/>
    </xf>
    <xf numFmtId="0" fontId="25" fillId="4" borderId="32" xfId="36" applyFont="1" applyFill="1" applyBorder="1" applyAlignment="1" applyProtection="1">
      <alignment horizontal="center" vertical="center"/>
    </xf>
    <xf numFmtId="0" fontId="25" fillId="4" borderId="81" xfId="36" applyFont="1" applyFill="1" applyBorder="1" applyAlignment="1" applyProtection="1">
      <alignment horizontal="center" vertical="center"/>
    </xf>
    <xf numFmtId="0" fontId="25" fillId="4" borderId="26" xfId="30" applyFont="1" applyFill="1" applyBorder="1" applyProtection="1">
      <alignment vertical="center"/>
    </xf>
    <xf numFmtId="177" fontId="25" fillId="4" borderId="98" xfId="36" applyNumberFormat="1" applyFont="1" applyFill="1" applyBorder="1" applyAlignment="1" applyProtection="1">
      <alignment horizontal="right" vertical="center" shrinkToFit="1"/>
    </xf>
    <xf numFmtId="0" fontId="27" fillId="4" borderId="33" xfId="30" applyFont="1" applyFill="1" applyBorder="1" applyAlignment="1" applyProtection="1">
      <alignment horizontal="center" vertical="center"/>
    </xf>
    <xf numFmtId="177" fontId="25" fillId="4" borderId="163" xfId="36" applyNumberFormat="1" applyFont="1" applyFill="1" applyBorder="1" applyAlignment="1" applyProtection="1">
      <alignment horizontal="right" vertical="center" shrinkToFit="1"/>
    </xf>
    <xf numFmtId="188" fontId="25" fillId="4" borderId="160" xfId="36" applyNumberFormat="1" applyFont="1" applyFill="1" applyBorder="1" applyAlignment="1" applyProtection="1">
      <alignment horizontal="right" vertical="center" shrinkToFit="1"/>
    </xf>
    <xf numFmtId="188" fontId="25" fillId="4" borderId="161" xfId="36" applyNumberFormat="1" applyFont="1" applyFill="1" applyBorder="1" applyAlignment="1" applyProtection="1">
      <alignment horizontal="right" vertical="center" shrinkToFit="1"/>
    </xf>
    <xf numFmtId="188" fontId="25" fillId="4" borderId="164" xfId="36" applyNumberFormat="1" applyFont="1" applyFill="1" applyBorder="1" applyAlignment="1" applyProtection="1">
      <alignment horizontal="right" vertical="center" shrinkToFit="1"/>
    </xf>
    <xf numFmtId="0" fontId="25" fillId="4" borderId="26" xfId="30" applyFont="1" applyFill="1" applyBorder="1" applyAlignment="1" applyProtection="1">
      <alignment vertical="center"/>
    </xf>
    <xf numFmtId="0" fontId="25" fillId="4" borderId="37" xfId="30" applyFont="1" applyFill="1" applyBorder="1" applyAlignment="1" applyProtection="1">
      <alignment vertical="center"/>
    </xf>
    <xf numFmtId="0" fontId="25" fillId="4" borderId="34" xfId="30" applyFont="1" applyFill="1" applyBorder="1" applyAlignment="1" applyProtection="1">
      <alignment vertical="center"/>
    </xf>
    <xf numFmtId="177" fontId="25" fillId="4" borderId="26" xfId="36" applyNumberFormat="1" applyFont="1" applyFill="1" applyBorder="1" applyAlignment="1" applyProtection="1">
      <alignment horizontal="right" vertical="center" shrinkToFit="1"/>
    </xf>
    <xf numFmtId="177" fontId="25" fillId="4" borderId="37" xfId="36" applyNumberFormat="1" applyFont="1" applyFill="1" applyBorder="1" applyAlignment="1" applyProtection="1">
      <alignment horizontal="right" vertical="center" shrinkToFit="1"/>
    </xf>
    <xf numFmtId="177" fontId="25" fillId="4" borderId="97" xfId="36" applyNumberFormat="1" applyFont="1" applyFill="1" applyBorder="1" applyAlignment="1" applyProtection="1">
      <alignment horizontal="right" vertical="center" shrinkToFit="1"/>
    </xf>
    <xf numFmtId="177" fontId="25" fillId="4" borderId="99" xfId="36" applyNumberFormat="1" applyFont="1" applyFill="1" applyBorder="1" applyAlignment="1" applyProtection="1">
      <alignment horizontal="right" vertical="center" shrinkToFit="1"/>
    </xf>
    <xf numFmtId="188" fontId="25" fillId="4" borderId="99" xfId="36" applyNumberFormat="1" applyFont="1" applyFill="1" applyBorder="1" applyAlignment="1" applyProtection="1">
      <alignment horizontal="right" vertical="center" shrinkToFit="1"/>
    </xf>
    <xf numFmtId="188" fontId="25" fillId="4" borderId="37" xfId="36" applyNumberFormat="1" applyFont="1" applyFill="1" applyBorder="1" applyAlignment="1" applyProtection="1">
      <alignment horizontal="right" vertical="center" shrinkToFit="1"/>
    </xf>
    <xf numFmtId="188" fontId="25" fillId="4" borderId="70"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top" wrapText="1"/>
    </xf>
    <xf numFmtId="0" fontId="25" fillId="4" borderId="45" xfId="30" applyFont="1" applyFill="1" applyBorder="1" applyAlignment="1" applyProtection="1">
      <alignment horizontal="center" vertical="top" wrapText="1"/>
    </xf>
    <xf numFmtId="0" fontId="25" fillId="4" borderId="31" xfId="30" applyFont="1" applyFill="1" applyBorder="1" applyAlignment="1" applyProtection="1">
      <alignment horizontal="center" vertical="top" wrapText="1"/>
    </xf>
    <xf numFmtId="0" fontId="25" fillId="4" borderId="7" xfId="30" applyFont="1" applyFill="1" applyBorder="1" applyAlignment="1" applyProtection="1">
      <alignment horizontal="center" vertical="top" wrapText="1"/>
    </xf>
    <xf numFmtId="0" fontId="25" fillId="4" borderId="0" xfId="30" applyFont="1" applyFill="1" applyBorder="1" applyAlignment="1" applyProtection="1">
      <alignment horizontal="center" vertical="top" wrapText="1"/>
    </xf>
    <xf numFmtId="0" fontId="25" fillId="4" borderId="61" xfId="30" applyFont="1" applyFill="1" applyBorder="1" applyAlignment="1" applyProtection="1">
      <alignment horizontal="center" vertical="top" wrapText="1"/>
    </xf>
    <xf numFmtId="0" fontId="25" fillId="4" borderId="18" xfId="30" applyFont="1" applyFill="1" applyBorder="1" applyAlignment="1" applyProtection="1">
      <alignment horizontal="center" vertical="top" wrapText="1"/>
    </xf>
    <xf numFmtId="0" fontId="25" fillId="4" borderId="37" xfId="30" applyFont="1" applyFill="1" applyBorder="1" applyAlignment="1" applyProtection="1">
      <alignment horizontal="center" vertical="top" wrapText="1"/>
    </xf>
    <xf numFmtId="0" fontId="25" fillId="4" borderId="28" xfId="36" applyFont="1" applyFill="1" applyBorder="1" applyAlignment="1" applyProtection="1">
      <alignment horizontal="left" vertical="center" shrinkToFit="1"/>
    </xf>
    <xf numFmtId="0" fontId="25" fillId="4" borderId="45" xfId="36" applyFont="1" applyFill="1" applyBorder="1" applyAlignment="1" applyProtection="1">
      <alignment horizontal="left" vertical="center" shrinkToFit="1"/>
    </xf>
    <xf numFmtId="0" fontId="25" fillId="4" borderId="31" xfId="36" applyFont="1" applyFill="1" applyBorder="1" applyAlignment="1" applyProtection="1">
      <alignment horizontal="left" vertical="center" shrinkToFit="1"/>
    </xf>
    <xf numFmtId="0" fontId="25" fillId="4" borderId="28" xfId="30" applyFont="1" applyFill="1" applyBorder="1" applyAlignment="1" applyProtection="1">
      <alignment horizontal="center" vertical="center" wrapText="1"/>
    </xf>
    <xf numFmtId="0" fontId="25" fillId="4" borderId="45" xfId="30" applyFont="1" applyFill="1" applyBorder="1" applyAlignment="1" applyProtection="1">
      <alignment horizontal="center" vertical="center" wrapText="1"/>
    </xf>
    <xf numFmtId="0" fontId="25" fillId="4" borderId="31" xfId="30" applyFont="1" applyFill="1" applyBorder="1" applyAlignment="1" applyProtection="1">
      <alignment horizontal="center" vertical="center" wrapText="1"/>
    </xf>
    <xf numFmtId="0" fontId="25" fillId="4" borderId="54" xfId="30" applyFont="1" applyFill="1" applyBorder="1" applyAlignment="1" applyProtection="1">
      <alignment horizontal="center" vertical="center" wrapText="1"/>
    </xf>
    <xf numFmtId="0" fontId="25" fillId="4" borderId="0" xfId="30" applyFont="1" applyFill="1" applyBorder="1" applyAlignment="1" applyProtection="1">
      <alignment horizontal="center" vertical="center" wrapText="1"/>
    </xf>
    <xf numFmtId="0" fontId="25" fillId="4" borderId="61" xfId="30" applyFont="1" applyFill="1" applyBorder="1" applyAlignment="1" applyProtection="1">
      <alignment horizontal="center" vertical="center" wrapText="1"/>
    </xf>
    <xf numFmtId="0" fontId="25" fillId="4" borderId="37" xfId="30" applyFont="1" applyFill="1" applyBorder="1" applyAlignment="1" applyProtection="1">
      <alignment horizontal="center" vertical="center" wrapText="1"/>
    </xf>
    <xf numFmtId="0" fontId="25" fillId="4" borderId="34" xfId="30" applyFont="1" applyFill="1" applyBorder="1" applyAlignment="1" applyProtection="1">
      <alignment horizontal="center" vertical="center" wrapText="1"/>
    </xf>
    <xf numFmtId="0" fontId="25" fillId="4" borderId="9" xfId="30" applyFont="1" applyFill="1" applyBorder="1" applyAlignment="1" applyProtection="1">
      <alignment horizontal="center" vertical="center" wrapText="1"/>
    </xf>
    <xf numFmtId="0" fontId="25" fillId="4" borderId="7" xfId="30" applyFont="1" applyFill="1" applyBorder="1" applyAlignment="1" applyProtection="1">
      <alignment horizontal="center" vertical="center" wrapText="1"/>
    </xf>
    <xf numFmtId="0" fontId="25" fillId="4" borderId="50" xfId="30" applyFont="1" applyFill="1" applyBorder="1" applyAlignment="1" applyProtection="1">
      <alignment horizontal="center" vertical="center" wrapText="1"/>
    </xf>
    <xf numFmtId="0" fontId="25" fillId="4" borderId="51" xfId="30" applyFont="1" applyFill="1" applyBorder="1" applyAlignment="1" applyProtection="1">
      <alignment horizontal="center" vertical="center" wrapText="1"/>
    </xf>
    <xf numFmtId="0" fontId="25" fillId="4" borderId="72" xfId="30" applyFont="1" applyFill="1" applyBorder="1" applyAlignment="1" applyProtection="1">
      <alignment horizontal="center" vertical="center" wrapText="1"/>
    </xf>
    <xf numFmtId="188" fontId="25" fillId="4" borderId="165" xfId="36" applyNumberFormat="1" applyFont="1" applyFill="1" applyBorder="1" applyAlignment="1" applyProtection="1">
      <alignment horizontal="right" vertical="center" shrinkToFit="1"/>
    </xf>
    <xf numFmtId="188" fontId="25" fillId="4" borderId="30" xfId="36" applyNumberFormat="1" applyFont="1" applyFill="1" applyBorder="1" applyAlignment="1" applyProtection="1">
      <alignment horizontal="right" vertical="center" shrinkToFit="1"/>
    </xf>
    <xf numFmtId="0" fontId="25" fillId="4" borderId="54" xfId="36" applyFont="1" applyFill="1" applyBorder="1" applyAlignment="1" applyProtection="1">
      <alignment horizontal="left" vertical="center" shrinkToFit="1"/>
    </xf>
    <xf numFmtId="0" fontId="25" fillId="4" borderId="0" xfId="36" applyFont="1" applyFill="1" applyBorder="1" applyAlignment="1" applyProtection="1">
      <alignment horizontal="left" vertical="center" shrinkToFit="1"/>
    </xf>
    <xf numFmtId="0" fontId="25" fillId="4" borderId="61" xfId="36" applyFont="1" applyFill="1" applyBorder="1" applyAlignment="1" applyProtection="1">
      <alignment horizontal="left" vertical="center" shrinkToFit="1"/>
    </xf>
    <xf numFmtId="188" fontId="25" fillId="4" borderId="131" xfId="36" applyNumberFormat="1" applyFont="1" applyFill="1" applyBorder="1" applyAlignment="1" applyProtection="1">
      <alignment horizontal="right" vertical="center" shrinkToFit="1"/>
    </xf>
    <xf numFmtId="188" fontId="25" fillId="4" borderId="166" xfId="36" applyNumberFormat="1" applyFont="1" applyFill="1" applyBorder="1" applyAlignment="1" applyProtection="1">
      <alignment horizontal="right" vertical="center" shrinkToFit="1"/>
    </xf>
    <xf numFmtId="188" fontId="25" fillId="4" borderId="167" xfId="36" applyNumberFormat="1" applyFont="1" applyFill="1" applyBorder="1" applyAlignment="1" applyProtection="1">
      <alignment horizontal="right" vertical="center" shrinkToFit="1"/>
    </xf>
    <xf numFmtId="188" fontId="25" fillId="4" borderId="168" xfId="36" applyNumberFormat="1" applyFont="1" applyFill="1" applyBorder="1" applyAlignment="1" applyProtection="1">
      <alignment horizontal="right" vertical="center" shrinkToFit="1"/>
    </xf>
    <xf numFmtId="0" fontId="25" fillId="4" borderId="89" xfId="30" applyFont="1" applyFill="1" applyBorder="1" applyAlignment="1" applyProtection="1">
      <alignment horizontal="center" vertical="center"/>
    </xf>
    <xf numFmtId="0" fontId="25" fillId="4" borderId="78" xfId="30" applyFont="1" applyFill="1" applyBorder="1" applyAlignment="1" applyProtection="1">
      <alignment horizontal="center" vertical="center"/>
    </xf>
    <xf numFmtId="0" fontId="25" fillId="4" borderId="79" xfId="30" applyFont="1" applyFill="1" applyBorder="1" applyAlignment="1" applyProtection="1">
      <alignment horizontal="center" vertical="center"/>
    </xf>
    <xf numFmtId="0" fontId="25" fillId="4" borderId="77" xfId="30" applyFont="1" applyFill="1" applyBorder="1" applyAlignment="1" applyProtection="1">
      <alignment horizontal="center" vertical="center"/>
    </xf>
    <xf numFmtId="0" fontId="25" fillId="4" borderId="13" xfId="30" applyFont="1" applyFill="1" applyBorder="1" applyAlignment="1" applyProtection="1">
      <alignment horizontal="left" vertical="center" wrapText="1"/>
    </xf>
    <xf numFmtId="0" fontId="25" fillId="4" borderId="82" xfId="30" applyFont="1" applyFill="1" applyBorder="1" applyAlignment="1" applyProtection="1">
      <alignment horizontal="left" vertical="center"/>
    </xf>
    <xf numFmtId="0" fontId="25" fillId="4" borderId="83" xfId="30" applyFont="1" applyFill="1" applyBorder="1" applyAlignment="1" applyProtection="1">
      <alignment horizontal="left" vertical="center"/>
    </xf>
    <xf numFmtId="188" fontId="25" fillId="4" borderId="130" xfId="36" applyNumberFormat="1" applyFont="1" applyFill="1" applyBorder="1" applyAlignment="1" applyProtection="1">
      <alignment horizontal="right" vertical="center" shrinkToFit="1"/>
    </xf>
    <xf numFmtId="177" fontId="25" fillId="4" borderId="175" xfId="36" applyNumberFormat="1" applyFont="1" applyFill="1" applyBorder="1" applyAlignment="1" applyProtection="1">
      <alignment horizontal="right" vertical="center" shrinkToFit="1"/>
    </xf>
    <xf numFmtId="177" fontId="25" fillId="4" borderId="176"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center" textRotation="255" wrapText="1"/>
    </xf>
    <xf numFmtId="0" fontId="25" fillId="4" borderId="7" xfId="30" applyFont="1" applyFill="1" applyBorder="1" applyAlignment="1" applyProtection="1">
      <alignment horizontal="center" vertical="center" textRotation="255" wrapText="1"/>
    </xf>
    <xf numFmtId="0" fontId="25" fillId="4" borderId="18" xfId="30" applyFont="1" applyFill="1" applyBorder="1" applyAlignment="1" applyProtection="1">
      <alignment horizontal="center" vertical="center" textRotation="255" wrapText="1"/>
    </xf>
    <xf numFmtId="0" fontId="25" fillId="4" borderId="80" xfId="30" applyFont="1" applyFill="1" applyBorder="1" applyAlignment="1" applyProtection="1">
      <alignment horizontal="center" vertical="center"/>
    </xf>
    <xf numFmtId="0" fontId="25" fillId="4" borderId="9" xfId="30" applyFont="1" applyFill="1" applyBorder="1" applyAlignment="1" applyProtection="1">
      <alignment horizontal="left" vertical="center"/>
    </xf>
    <xf numFmtId="0" fontId="25" fillId="4" borderId="45" xfId="30" applyFont="1" applyFill="1" applyBorder="1" applyAlignment="1" applyProtection="1">
      <alignment horizontal="left" vertical="center"/>
    </xf>
    <xf numFmtId="0" fontId="25" fillId="4" borderId="45" xfId="30" applyFont="1" applyFill="1" applyBorder="1" applyAlignment="1" applyProtection="1">
      <alignment horizontal="right" vertical="center"/>
    </xf>
    <xf numFmtId="0" fontId="25" fillId="4" borderId="31" xfId="30" applyFont="1" applyFill="1" applyBorder="1" applyAlignment="1" applyProtection="1">
      <alignment horizontal="right" vertical="center"/>
    </xf>
    <xf numFmtId="177" fontId="25" fillId="4" borderId="28" xfId="35" applyNumberFormat="1" applyFont="1" applyFill="1" applyBorder="1" applyAlignment="1" applyProtection="1">
      <alignment horizontal="right" vertical="center" shrinkToFit="1"/>
    </xf>
    <xf numFmtId="177" fontId="25" fillId="4" borderId="45" xfId="35" applyNumberFormat="1" applyFont="1" applyFill="1" applyBorder="1" applyAlignment="1" applyProtection="1">
      <alignment horizontal="right" vertical="center" shrinkToFit="1"/>
    </xf>
    <xf numFmtId="177" fontId="25" fillId="4" borderId="90" xfId="35" applyNumberFormat="1" applyFont="1" applyFill="1" applyBorder="1" applyAlignment="1" applyProtection="1">
      <alignment horizontal="right" vertical="center" shrinkToFit="1"/>
    </xf>
    <xf numFmtId="177" fontId="25" fillId="4" borderId="92" xfId="35" applyNumberFormat="1" applyFont="1" applyFill="1" applyBorder="1" applyAlignment="1" applyProtection="1">
      <alignment horizontal="right" vertical="center" shrinkToFit="1"/>
    </xf>
    <xf numFmtId="188" fontId="25" fillId="4" borderId="172" xfId="36" applyNumberFormat="1" applyFont="1" applyFill="1" applyBorder="1" applyAlignment="1" applyProtection="1">
      <alignment horizontal="right" vertical="center" shrinkToFit="1"/>
    </xf>
    <xf numFmtId="188" fontId="25" fillId="4" borderId="173" xfId="36" applyNumberFormat="1" applyFont="1" applyFill="1" applyBorder="1" applyAlignment="1" applyProtection="1">
      <alignment horizontal="right" vertical="center" shrinkToFit="1"/>
    </xf>
    <xf numFmtId="188" fontId="25" fillId="4" borderId="174" xfId="36" applyNumberFormat="1" applyFont="1" applyFill="1" applyBorder="1" applyAlignment="1" applyProtection="1">
      <alignment horizontal="right" vertical="center" shrinkToFit="1"/>
    </xf>
    <xf numFmtId="176" fontId="25" fillId="4" borderId="28" xfId="36" applyNumberFormat="1" applyFont="1" applyFill="1" applyBorder="1" applyAlignment="1" applyProtection="1">
      <alignment horizontal="right" vertical="center" shrinkToFit="1"/>
    </xf>
    <xf numFmtId="176" fontId="25" fillId="4" borderId="45" xfId="36" applyNumberFormat="1" applyFont="1" applyFill="1" applyBorder="1" applyAlignment="1" applyProtection="1">
      <alignment horizontal="right" vertical="center" shrinkToFit="1"/>
    </xf>
    <xf numFmtId="176" fontId="25" fillId="4" borderId="31" xfId="36" applyNumberFormat="1" applyFont="1" applyFill="1" applyBorder="1" applyAlignment="1" applyProtection="1">
      <alignment horizontal="right" vertical="center" shrinkToFit="1"/>
    </xf>
    <xf numFmtId="176" fontId="25" fillId="4" borderId="75" xfId="36" applyNumberFormat="1" applyFont="1" applyFill="1" applyBorder="1" applyAlignment="1" applyProtection="1">
      <alignment horizontal="right" vertical="center" shrinkToFit="1"/>
    </xf>
    <xf numFmtId="0" fontId="25" fillId="4" borderId="73" xfId="30" applyFont="1" applyFill="1" applyBorder="1" applyProtection="1">
      <alignment vertical="center"/>
    </xf>
    <xf numFmtId="0" fontId="25" fillId="4" borderId="51" xfId="30" applyFont="1" applyFill="1" applyBorder="1" applyProtection="1">
      <alignment vertical="center"/>
    </xf>
    <xf numFmtId="0" fontId="25" fillId="4" borderId="72" xfId="30" applyFont="1" applyFill="1" applyBorder="1" applyProtection="1">
      <alignment vertical="center"/>
    </xf>
    <xf numFmtId="177" fontId="25" fillId="4" borderId="169" xfId="36" applyNumberFormat="1" applyFont="1" applyFill="1" applyBorder="1" applyAlignment="1" applyProtection="1">
      <alignment horizontal="right" vertical="center" shrinkToFit="1"/>
    </xf>
    <xf numFmtId="177" fontId="25" fillId="4" borderId="170" xfId="36" applyNumberFormat="1" applyFont="1" applyFill="1" applyBorder="1" applyAlignment="1" applyProtection="1">
      <alignment horizontal="right" vertical="center" shrinkToFit="1"/>
    </xf>
    <xf numFmtId="188" fontId="25" fillId="4" borderId="170" xfId="36" applyNumberFormat="1" applyFont="1" applyFill="1" applyBorder="1" applyAlignment="1" applyProtection="1">
      <alignment horizontal="right" vertical="center" shrinkToFit="1"/>
    </xf>
    <xf numFmtId="188" fontId="25" fillId="4" borderId="171" xfId="36" applyNumberFormat="1" applyFont="1" applyFill="1" applyBorder="1" applyAlignment="1" applyProtection="1">
      <alignment horizontal="right" vertical="center" shrinkToFit="1"/>
    </xf>
    <xf numFmtId="0" fontId="25" fillId="4" borderId="0" xfId="30" applyFont="1" applyFill="1" applyBorder="1" applyAlignment="1" applyProtection="1">
      <alignment horizontal="right" vertical="center" wrapText="1"/>
    </xf>
    <xf numFmtId="0" fontId="25" fillId="4" borderId="0" xfId="30" applyFont="1" applyFill="1" applyBorder="1" applyAlignment="1" applyProtection="1">
      <alignment horizontal="right" vertical="center"/>
    </xf>
    <xf numFmtId="0" fontId="25" fillId="4" borderId="61" xfId="30" applyFont="1" applyFill="1" applyBorder="1" applyAlignment="1" applyProtection="1">
      <alignment horizontal="right" vertical="center"/>
    </xf>
    <xf numFmtId="188" fontId="25" fillId="4" borderId="177" xfId="36" applyNumberFormat="1" applyFont="1" applyFill="1" applyBorder="1" applyAlignment="1" applyProtection="1">
      <alignment horizontal="right" vertical="center" shrinkToFit="1"/>
    </xf>
    <xf numFmtId="188" fontId="25" fillId="4" borderId="178" xfId="36" applyNumberFormat="1" applyFont="1" applyFill="1" applyBorder="1" applyAlignment="1" applyProtection="1">
      <alignment horizontal="right" vertical="center" shrinkToFit="1"/>
    </xf>
    <xf numFmtId="188" fontId="25" fillId="4" borderId="179" xfId="36" applyNumberFormat="1" applyFont="1" applyFill="1" applyBorder="1" applyAlignment="1" applyProtection="1">
      <alignment horizontal="right" vertical="center" shrinkToFit="1"/>
    </xf>
    <xf numFmtId="0" fontId="25" fillId="4" borderId="7" xfId="30" applyFont="1" applyFill="1" applyBorder="1" applyProtection="1">
      <alignment vertical="center"/>
    </xf>
    <xf numFmtId="176" fontId="25" fillId="4" borderId="54" xfId="36" applyNumberFormat="1" applyFont="1" applyFill="1" applyBorder="1" applyAlignment="1" applyProtection="1">
      <alignment horizontal="right" vertical="center" shrinkToFit="1"/>
    </xf>
    <xf numFmtId="176" fontId="25" fillId="4" borderId="0" xfId="36" applyNumberFormat="1" applyFont="1" applyFill="1" applyBorder="1" applyAlignment="1" applyProtection="1">
      <alignment horizontal="right" vertical="center" shrinkToFit="1"/>
    </xf>
    <xf numFmtId="176" fontId="25" fillId="4" borderId="61" xfId="36" applyNumberFormat="1" applyFont="1" applyFill="1" applyBorder="1" applyAlignment="1" applyProtection="1">
      <alignment horizontal="right" vertical="center" shrinkToFit="1"/>
    </xf>
    <xf numFmtId="176" fontId="25" fillId="4" borderId="0" xfId="36" applyNumberFormat="1" applyFont="1" applyFill="1" applyAlignment="1" applyProtection="1">
      <alignment horizontal="right" vertical="center" shrinkToFit="1"/>
    </xf>
    <xf numFmtId="176" fontId="25" fillId="4" borderId="53" xfId="36" applyNumberFormat="1" applyFont="1" applyFill="1" applyBorder="1" applyAlignment="1" applyProtection="1">
      <alignment horizontal="right" vertical="center" shrinkToFit="1"/>
    </xf>
    <xf numFmtId="189" fontId="25" fillId="4" borderId="54" xfId="36" applyNumberFormat="1" applyFont="1" applyFill="1" applyBorder="1" applyAlignment="1" applyProtection="1">
      <alignment horizontal="right" vertical="center" shrinkToFit="1"/>
    </xf>
    <xf numFmtId="189" fontId="25" fillId="4" borderId="0" xfId="36" applyNumberFormat="1" applyFont="1" applyFill="1" applyBorder="1" applyAlignment="1" applyProtection="1">
      <alignment horizontal="right" vertical="center" shrinkToFit="1"/>
    </xf>
    <xf numFmtId="189" fontId="25" fillId="4" borderId="61" xfId="36" applyNumberFormat="1" applyFont="1" applyFill="1" applyBorder="1" applyAlignment="1" applyProtection="1">
      <alignment horizontal="right" vertical="center" shrinkToFit="1"/>
    </xf>
    <xf numFmtId="189" fontId="25" fillId="4" borderId="0" xfId="36" applyNumberFormat="1" applyFont="1" applyFill="1" applyAlignment="1" applyProtection="1">
      <alignment horizontal="right" vertical="center" shrinkToFit="1"/>
    </xf>
    <xf numFmtId="189" fontId="25" fillId="4" borderId="53" xfId="36" applyNumberFormat="1" applyFont="1" applyFill="1" applyBorder="1" applyAlignment="1" applyProtection="1">
      <alignment horizontal="right" vertical="center" shrinkToFit="1"/>
    </xf>
    <xf numFmtId="0" fontId="27" fillId="4" borderId="18" xfId="30" applyFont="1" applyFill="1" applyBorder="1" applyAlignment="1" applyProtection="1">
      <alignment horizontal="left" vertical="center"/>
    </xf>
    <xf numFmtId="0" fontId="25" fillId="4" borderId="37" xfId="30" applyFont="1" applyFill="1" applyBorder="1" applyAlignment="1" applyProtection="1">
      <alignment horizontal="left" vertical="center"/>
    </xf>
    <xf numFmtId="0" fontId="25" fillId="4" borderId="37" xfId="30" applyFont="1" applyFill="1" applyBorder="1" applyAlignment="1" applyProtection="1">
      <alignment horizontal="right" vertical="center" wrapText="1"/>
    </xf>
    <xf numFmtId="0" fontId="25" fillId="4" borderId="37" xfId="30" applyFont="1" applyFill="1" applyBorder="1" applyAlignment="1" applyProtection="1">
      <alignment horizontal="right" vertical="center"/>
    </xf>
    <xf numFmtId="0" fontId="25" fillId="4" borderId="34" xfId="30" applyFont="1" applyFill="1" applyBorder="1" applyAlignment="1" applyProtection="1">
      <alignment horizontal="right" vertical="center"/>
    </xf>
    <xf numFmtId="188" fontId="25" fillId="4" borderId="185" xfId="36" applyNumberFormat="1" applyFont="1" applyFill="1" applyBorder="1" applyAlignment="1" applyProtection="1">
      <alignment horizontal="right" vertical="center" shrinkToFit="1"/>
    </xf>
    <xf numFmtId="188" fontId="25" fillId="4" borderId="186" xfId="36" applyNumberFormat="1" applyFont="1" applyFill="1" applyBorder="1" applyAlignment="1" applyProtection="1">
      <alignment horizontal="right" vertical="center" shrinkToFit="1"/>
    </xf>
    <xf numFmtId="188" fontId="25" fillId="4" borderId="187" xfId="36" applyNumberFormat="1" applyFont="1" applyFill="1" applyBorder="1" applyAlignment="1" applyProtection="1">
      <alignment horizontal="right" vertical="center" shrinkToFit="1"/>
    </xf>
    <xf numFmtId="189" fontId="25" fillId="4" borderId="73" xfId="36" applyNumberFormat="1" applyFont="1" applyFill="1" applyBorder="1" applyAlignment="1" applyProtection="1">
      <alignment horizontal="right" vertical="center" shrinkToFit="1"/>
    </xf>
    <xf numFmtId="189" fontId="25" fillId="4" borderId="51" xfId="36" applyNumberFormat="1" applyFont="1" applyFill="1" applyBorder="1" applyAlignment="1" applyProtection="1">
      <alignment horizontal="right" vertical="center" shrinkToFit="1"/>
    </xf>
    <xf numFmtId="189" fontId="25" fillId="4" borderId="72" xfId="36" applyNumberFormat="1" applyFont="1" applyFill="1" applyBorder="1" applyAlignment="1" applyProtection="1">
      <alignment horizontal="right" vertical="center" shrinkToFit="1"/>
    </xf>
    <xf numFmtId="189" fontId="25" fillId="4" borderId="182" xfId="36" applyNumberFormat="1" applyFont="1" applyFill="1" applyBorder="1" applyAlignment="1" applyProtection="1">
      <alignment horizontal="right" vertical="center" shrinkToFit="1"/>
    </xf>
    <xf numFmtId="189" fontId="25" fillId="4" borderId="183" xfId="36" applyNumberFormat="1" applyFont="1" applyFill="1" applyBorder="1" applyAlignment="1" applyProtection="1">
      <alignment horizontal="right" vertical="center" shrinkToFit="1"/>
    </xf>
    <xf numFmtId="189" fontId="25" fillId="4" borderId="184"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left" vertical="center" wrapText="1"/>
    </xf>
    <xf numFmtId="0" fontId="25" fillId="4" borderId="45" xfId="30" applyFont="1" applyFill="1" applyBorder="1" applyAlignment="1" applyProtection="1">
      <alignment horizontal="left" vertical="center" wrapText="1"/>
    </xf>
    <xf numFmtId="0" fontId="25" fillId="4" borderId="50" xfId="30" applyFont="1" applyFill="1" applyBorder="1" applyAlignment="1" applyProtection="1">
      <alignment horizontal="left" vertical="center" wrapText="1"/>
    </xf>
    <xf numFmtId="0" fontId="25" fillId="4" borderId="51" xfId="30" applyFont="1" applyFill="1" applyBorder="1" applyAlignment="1" applyProtection="1">
      <alignment horizontal="left" vertical="center" wrapText="1"/>
    </xf>
    <xf numFmtId="0" fontId="25" fillId="4" borderId="45" xfId="30" applyFont="1" applyFill="1" applyBorder="1" applyAlignment="1" applyProtection="1">
      <alignment horizontal="center" vertical="center"/>
    </xf>
    <xf numFmtId="0" fontId="25" fillId="4" borderId="31" xfId="30" applyFont="1" applyFill="1" applyBorder="1" applyAlignment="1" applyProtection="1">
      <alignment horizontal="center" vertical="center"/>
    </xf>
    <xf numFmtId="188" fontId="25" fillId="4" borderId="27" xfId="36" applyNumberFormat="1" applyFont="1" applyFill="1" applyBorder="1" applyAlignment="1" applyProtection="1">
      <alignment horizontal="right" vertical="center" shrinkToFit="1"/>
    </xf>
    <xf numFmtId="188" fontId="25" fillId="4" borderId="32" xfId="36" applyNumberFormat="1" applyFont="1" applyFill="1" applyBorder="1" applyAlignment="1" applyProtection="1">
      <alignment horizontal="right" vertical="center" shrinkToFit="1"/>
    </xf>
    <xf numFmtId="188" fontId="25" fillId="4" borderId="158" xfId="36" applyNumberFormat="1" applyFont="1" applyFill="1" applyBorder="1" applyAlignment="1" applyProtection="1">
      <alignment horizontal="right" vertical="center" shrinkToFit="1"/>
    </xf>
    <xf numFmtId="188" fontId="25" fillId="4" borderId="159" xfId="36" applyNumberFormat="1" applyFont="1" applyFill="1" applyBorder="1" applyAlignment="1" applyProtection="1">
      <alignment horizontal="right" vertical="center" shrinkToFit="1"/>
    </xf>
    <xf numFmtId="188" fontId="25" fillId="4" borderId="162" xfId="36" applyNumberFormat="1" applyFont="1" applyFill="1" applyBorder="1" applyAlignment="1" applyProtection="1">
      <alignment horizontal="right" vertical="center" shrinkToFit="1"/>
    </xf>
    <xf numFmtId="0" fontId="25" fillId="4" borderId="51" xfId="30" applyFont="1" applyFill="1" applyBorder="1" applyAlignment="1" applyProtection="1">
      <alignment horizontal="center" vertical="center"/>
    </xf>
    <xf numFmtId="0" fontId="25" fillId="4" borderId="72" xfId="30" applyFont="1" applyFill="1" applyBorder="1" applyAlignment="1" applyProtection="1">
      <alignment horizontal="center" vertical="center"/>
    </xf>
    <xf numFmtId="188" fontId="25" fillId="4" borderId="132" xfId="36" applyNumberFormat="1" applyFont="1" applyFill="1" applyBorder="1" applyAlignment="1" applyProtection="1">
      <alignment horizontal="right" vertical="center" shrinkToFit="1"/>
    </xf>
    <xf numFmtId="188" fontId="25" fillId="4" borderId="82" xfId="36" applyNumberFormat="1" applyFont="1" applyFill="1" applyBorder="1" applyAlignment="1" applyProtection="1">
      <alignment horizontal="right" vertical="center" shrinkToFit="1"/>
    </xf>
    <xf numFmtId="188" fontId="25" fillId="4" borderId="180" xfId="36" applyNumberFormat="1" applyFont="1" applyFill="1" applyBorder="1" applyAlignment="1" applyProtection="1">
      <alignment horizontal="right" vertical="center" shrinkToFit="1"/>
    </xf>
    <xf numFmtId="188" fontId="25" fillId="4" borderId="181" xfId="36" applyNumberFormat="1" applyFont="1" applyFill="1" applyBorder="1" applyAlignment="1" applyProtection="1">
      <alignment horizontal="right" vertical="center" shrinkToFit="1"/>
    </xf>
    <xf numFmtId="0" fontId="25" fillId="4" borderId="50" xfId="30" applyFont="1" applyFill="1" applyBorder="1" applyProtection="1">
      <alignment vertical="center"/>
    </xf>
    <xf numFmtId="179" fontId="3" fillId="4" borderId="27" xfId="32" applyNumberFormat="1" applyFont="1" applyFill="1" applyBorder="1" applyAlignment="1">
      <alignment horizontal="left" vertical="center" wrapText="1"/>
    </xf>
    <xf numFmtId="179" fontId="3" fillId="4" borderId="32" xfId="32" applyNumberFormat="1" applyFont="1" applyFill="1" applyBorder="1" applyAlignment="1">
      <alignment horizontal="left" vertical="center" wrapText="1"/>
    </xf>
    <xf numFmtId="179" fontId="3" fillId="4" borderId="33" xfId="32" applyNumberFormat="1" applyFont="1" applyFill="1" applyBorder="1" applyAlignment="1">
      <alignment horizontal="left" vertical="center" wrapText="1"/>
    </xf>
    <xf numFmtId="0" fontId="3" fillId="4" borderId="27" xfId="32" applyFont="1" applyFill="1" applyBorder="1" applyAlignment="1">
      <alignment horizontal="left" vertical="center"/>
    </xf>
    <xf numFmtId="0" fontId="3" fillId="4" borderId="32" xfId="32" applyFont="1" applyFill="1" applyBorder="1" applyAlignment="1">
      <alignment horizontal="left" vertical="center"/>
    </xf>
    <xf numFmtId="0" fontId="3" fillId="4" borderId="33" xfId="32" applyFont="1" applyFill="1" applyBorder="1" applyAlignment="1">
      <alignment horizontal="left" vertical="center"/>
    </xf>
    <xf numFmtId="178" fontId="9" fillId="0" borderId="27" xfId="31" applyNumberFormat="1" applyFont="1" applyFill="1" applyBorder="1" applyAlignment="1">
      <alignment vertical="center"/>
    </xf>
    <xf numFmtId="178" fontId="9" fillId="0" borderId="32" xfId="31" applyNumberFormat="1" applyFont="1" applyFill="1" applyBorder="1" applyAlignment="1">
      <alignment vertical="center"/>
    </xf>
    <xf numFmtId="178" fontId="9" fillId="0" borderId="33" xfId="31" applyNumberFormat="1" applyFont="1" applyFill="1" applyBorder="1" applyAlignment="1">
      <alignment vertical="center"/>
    </xf>
    <xf numFmtId="178" fontId="3" fillId="0" borderId="27" xfId="31" applyNumberFormat="1" applyFont="1" applyFill="1" applyBorder="1" applyAlignment="1">
      <alignment vertical="center" wrapText="1"/>
    </xf>
    <xf numFmtId="178" fontId="3" fillId="0" borderId="32" xfId="31" applyNumberFormat="1" applyFont="1" applyFill="1" applyBorder="1" applyAlignment="1">
      <alignment vertical="center" wrapText="1"/>
    </xf>
    <xf numFmtId="178" fontId="3" fillId="0" borderId="33" xfId="31" applyNumberFormat="1" applyFont="1" applyFill="1" applyBorder="1" applyAlignment="1">
      <alignment vertical="center" wrapText="1"/>
    </xf>
    <xf numFmtId="178" fontId="3" fillId="4" borderId="27" xfId="31" applyNumberFormat="1" applyFont="1" applyFill="1" applyBorder="1" applyAlignment="1">
      <alignment vertical="center" wrapText="1"/>
    </xf>
    <xf numFmtId="178" fontId="3" fillId="4" borderId="32" xfId="31" applyNumberFormat="1" applyFont="1" applyFill="1" applyBorder="1" applyAlignment="1">
      <alignment vertical="center" wrapText="1"/>
    </xf>
    <xf numFmtId="178" fontId="3" fillId="4" borderId="33" xfId="31" applyNumberFormat="1" applyFont="1" applyFill="1" applyBorder="1" applyAlignment="1">
      <alignment vertical="center" wrapText="1"/>
    </xf>
    <xf numFmtId="0" fontId="3" fillId="4" borderId="27" xfId="31" applyFont="1" applyFill="1" applyBorder="1" applyAlignment="1">
      <alignment vertical="center"/>
    </xf>
    <xf numFmtId="0" fontId="3" fillId="4" borderId="32" xfId="31" applyFont="1" applyFill="1" applyBorder="1" applyAlignment="1">
      <alignment vertical="center"/>
    </xf>
    <xf numFmtId="0" fontId="3" fillId="4" borderId="33" xfId="31" applyFont="1" applyFill="1" applyBorder="1" applyAlignment="1">
      <alignment vertical="center"/>
    </xf>
    <xf numFmtId="0" fontId="1" fillId="4" borderId="24" xfId="31" applyFont="1" applyFill="1" applyBorder="1" applyAlignment="1">
      <alignment horizontal="center" vertical="center" wrapText="1"/>
    </xf>
    <xf numFmtId="0" fontId="1" fillId="4" borderId="24" xfId="31" applyFont="1" applyFill="1" applyBorder="1" applyAlignment="1">
      <alignment horizontal="center" vertical="center"/>
    </xf>
    <xf numFmtId="178" fontId="9" fillId="0" borderId="11" xfId="33" applyNumberFormat="1" applyFont="1" applyBorder="1" applyAlignment="1">
      <alignment horizontal="center" vertical="center" wrapText="1"/>
    </xf>
    <xf numFmtId="178" fontId="9" fillId="0" borderId="30" xfId="33" applyNumberFormat="1" applyFont="1" applyBorder="1" applyAlignment="1">
      <alignment horizontal="center" vertical="center" wrapText="1"/>
    </xf>
    <xf numFmtId="178" fontId="9" fillId="0" borderId="27" xfId="33" applyNumberFormat="1" applyFont="1" applyBorder="1" applyAlignment="1">
      <alignment horizontal="center" vertical="center"/>
    </xf>
    <xf numFmtId="178" fontId="9" fillId="0" borderId="32" xfId="33" applyNumberFormat="1" applyFont="1" applyBorder="1" applyAlignment="1">
      <alignment horizontal="center" vertical="center"/>
    </xf>
    <xf numFmtId="178" fontId="9" fillId="0" borderId="33" xfId="33" applyNumberFormat="1" applyFont="1" applyBorder="1" applyAlignment="1">
      <alignment horizontal="center" vertical="center"/>
    </xf>
    <xf numFmtId="0" fontId="6" fillId="0" borderId="47" xfId="22" applyFont="1" applyFill="1" applyBorder="1" applyAlignment="1" applyProtection="1">
      <alignment horizontal="left" vertical="center" wrapText="1"/>
    </xf>
    <xf numFmtId="0" fontId="6" fillId="0" borderId="48" xfId="22" applyFont="1" applyFill="1" applyBorder="1" applyAlignment="1" applyProtection="1">
      <alignment horizontal="left" vertical="center" wrapText="1"/>
    </xf>
    <xf numFmtId="0" fontId="6" fillId="0" borderId="45" xfId="22" applyFont="1" applyFill="1" applyBorder="1" applyAlignment="1" applyProtection="1">
      <alignment horizontal="left" vertical="center"/>
    </xf>
    <xf numFmtId="0" fontId="6" fillId="0" borderId="75" xfId="22" applyFont="1" applyFill="1" applyBorder="1" applyAlignment="1" applyProtection="1">
      <alignment horizontal="left" vertical="center"/>
    </xf>
    <xf numFmtId="0" fontId="6" fillId="0" borderId="82" xfId="22" applyFont="1" applyFill="1" applyBorder="1" applyAlignment="1" applyProtection="1">
      <alignment horizontal="left" vertical="center"/>
    </xf>
    <xf numFmtId="0" fontId="6" fillId="0" borderId="84" xfId="22" applyFont="1" applyFill="1" applyBorder="1" applyAlignment="1" applyProtection="1">
      <alignment horizontal="left" vertical="center"/>
    </xf>
    <xf numFmtId="0" fontId="7" fillId="0" borderId="32" xfId="37" applyFont="1" applyFill="1" applyBorder="1" applyAlignment="1">
      <alignment horizontal="left" vertical="center" wrapText="1"/>
    </xf>
    <xf numFmtId="0" fontId="7" fillId="0" borderId="32" xfId="37" applyFont="1" applyBorder="1" applyAlignment="1">
      <alignment horizontal="left" vertical="center" wrapText="1"/>
    </xf>
    <xf numFmtId="0" fontId="7" fillId="0" borderId="81" xfId="37" applyFont="1" applyBorder="1" applyAlignment="1">
      <alignment horizontal="left" vertical="center" wrapText="1"/>
    </xf>
    <xf numFmtId="0" fontId="7" fillId="0" borderId="82" xfId="37" applyFont="1" applyFill="1" applyBorder="1" applyAlignment="1">
      <alignment horizontal="left" vertical="center" wrapText="1"/>
    </xf>
    <xf numFmtId="0" fontId="7" fillId="0" borderId="82" xfId="37" applyFont="1" applyBorder="1" applyAlignment="1">
      <alignment horizontal="left" vertical="center" wrapText="1"/>
    </xf>
    <xf numFmtId="0" fontId="7" fillId="0" borderId="84" xfId="37" applyFont="1" applyBorder="1" applyAlignment="1">
      <alignment horizontal="left" vertical="center" wrapText="1"/>
    </xf>
    <xf numFmtId="0" fontId="7" fillId="0" borderId="78" xfId="37" applyFont="1" applyFill="1" applyBorder="1" applyAlignment="1">
      <alignment horizontal="left" vertical="center" wrapText="1"/>
    </xf>
    <xf numFmtId="0" fontId="7" fillId="0" borderId="80" xfId="37" applyFont="1" applyFill="1" applyBorder="1" applyAlignment="1">
      <alignment horizontal="left" vertical="center" wrapText="1"/>
    </xf>
    <xf numFmtId="0" fontId="7" fillId="0" borderId="32" xfId="24" applyFont="1" applyFill="1" applyBorder="1" applyAlignment="1">
      <alignment vertical="center"/>
    </xf>
    <xf numFmtId="0" fontId="7" fillId="0" borderId="81" xfId="24" applyFont="1" applyFill="1" applyBorder="1" applyAlignment="1">
      <alignment vertical="center"/>
    </xf>
    <xf numFmtId="0" fontId="7" fillId="0" borderId="22" xfId="24" applyFont="1" applyFill="1" applyBorder="1" applyAlignment="1">
      <alignment vertical="center" wrapText="1"/>
    </xf>
    <xf numFmtId="0" fontId="7" fillId="0" borderId="33" xfId="24" applyFont="1" applyFill="1" applyBorder="1" applyAlignment="1">
      <alignment vertical="center" wrapText="1"/>
    </xf>
    <xf numFmtId="0" fontId="7" fillId="0" borderId="13" xfId="24" applyFont="1" applyFill="1" applyBorder="1" applyAlignment="1">
      <alignment vertical="center"/>
    </xf>
    <xf numFmtId="0" fontId="7" fillId="0" borderId="83" xfId="24" applyFont="1" applyFill="1" applyBorder="1" applyAlignment="1">
      <alignment vertical="center"/>
    </xf>
    <xf numFmtId="0" fontId="7" fillId="0" borderId="82" xfId="24" applyFont="1" applyFill="1" applyBorder="1" applyAlignment="1">
      <alignment vertical="center"/>
    </xf>
    <xf numFmtId="0" fontId="7" fillId="0" borderId="84" xfId="24" applyFont="1" applyFill="1" applyBorder="1" applyAlignment="1">
      <alignment vertical="center"/>
    </xf>
    <xf numFmtId="0" fontId="7" fillId="0" borderId="46" xfId="24" applyFont="1" applyFill="1" applyBorder="1" applyAlignment="1">
      <alignment vertical="center" wrapText="1"/>
    </xf>
    <xf numFmtId="0" fontId="7" fillId="0" borderId="17" xfId="24" applyFont="1" applyFill="1" applyBorder="1" applyAlignment="1">
      <alignment vertical="center" wrapText="1"/>
    </xf>
    <xf numFmtId="0" fontId="7" fillId="0" borderId="7" xfId="24" applyFont="1" applyFill="1" applyBorder="1" applyAlignment="1">
      <alignment vertical="center" wrapText="1"/>
    </xf>
    <xf numFmtId="0" fontId="7" fillId="0" borderId="61" xfId="24" applyFont="1" applyFill="1" applyBorder="1" applyAlignment="1">
      <alignment vertical="center" wrapText="1"/>
    </xf>
    <xf numFmtId="0" fontId="7" fillId="0" borderId="18" xfId="24" applyFont="1" applyFill="1" applyBorder="1" applyAlignment="1">
      <alignment vertical="center" wrapText="1"/>
    </xf>
    <xf numFmtId="0" fontId="7" fillId="0" borderId="34" xfId="24" applyFont="1" applyFill="1" applyBorder="1" applyAlignment="1">
      <alignment vertical="center" wrapText="1"/>
    </xf>
    <xf numFmtId="0" fontId="7" fillId="0" borderId="78" xfId="24" applyFont="1" applyFill="1" applyBorder="1" applyAlignment="1">
      <alignment vertical="center"/>
    </xf>
    <xf numFmtId="0" fontId="7" fillId="0" borderId="80" xfId="24" applyFont="1" applyFill="1" applyBorder="1" applyAlignment="1">
      <alignment vertical="center"/>
    </xf>
    <xf numFmtId="0" fontId="7" fillId="0" borderId="46" xfId="23" applyFont="1" applyFill="1" applyBorder="1" applyAlignment="1">
      <alignment vertical="center" wrapText="1"/>
    </xf>
    <xf numFmtId="0" fontId="7" fillId="0" borderId="17" xfId="23" applyFont="1" applyFill="1" applyBorder="1" applyAlignment="1">
      <alignment vertical="center" wrapText="1"/>
    </xf>
    <xf numFmtId="0" fontId="7" fillId="0" borderId="7" xfId="23" applyFont="1" applyFill="1" applyBorder="1" applyAlignment="1">
      <alignment vertical="center" wrapText="1"/>
    </xf>
    <xf numFmtId="0" fontId="7" fillId="0" borderId="61" xfId="23" applyFont="1" applyFill="1" applyBorder="1" applyAlignment="1">
      <alignment vertical="center" wrapText="1"/>
    </xf>
    <xf numFmtId="0" fontId="7" fillId="0" borderId="18" xfId="23" applyFont="1" applyFill="1" applyBorder="1" applyAlignment="1">
      <alignment vertical="center" wrapText="1"/>
    </xf>
    <xf numFmtId="0" fontId="7" fillId="0" borderId="34" xfId="23" applyFont="1" applyFill="1" applyBorder="1" applyAlignment="1">
      <alignment vertical="center" wrapText="1"/>
    </xf>
    <xf numFmtId="0" fontId="7" fillId="0" borderId="78" xfId="23" applyFont="1" applyFill="1" applyBorder="1" applyAlignment="1">
      <alignment horizontal="left" vertical="center"/>
    </xf>
    <xf numFmtId="0" fontId="7" fillId="0" borderId="80" xfId="23" applyFont="1" applyFill="1" applyBorder="1" applyAlignment="1">
      <alignment horizontal="left" vertical="center"/>
    </xf>
    <xf numFmtId="0" fontId="7" fillId="0" borderId="32" xfId="23" applyFont="1" applyFill="1" applyBorder="1" applyAlignment="1">
      <alignment horizontal="left" vertical="center"/>
    </xf>
    <xf numFmtId="0" fontId="7" fillId="0" borderId="81" xfId="23" applyFont="1" applyFill="1" applyBorder="1" applyAlignment="1">
      <alignment horizontal="left" vertical="center"/>
    </xf>
    <xf numFmtId="0" fontId="7" fillId="0" borderId="27" xfId="23" applyFont="1" applyFill="1" applyBorder="1" applyAlignment="1">
      <alignment horizontal="center" vertical="center" shrinkToFit="1"/>
    </xf>
    <xf numFmtId="0" fontId="7" fillId="0" borderId="32" xfId="23" applyFont="1" applyFill="1" applyBorder="1" applyAlignment="1">
      <alignment horizontal="center" vertical="center" shrinkToFit="1"/>
    </xf>
    <xf numFmtId="0" fontId="7" fillId="0" borderId="81" xfId="23" applyFont="1" applyFill="1" applyBorder="1" applyAlignment="1">
      <alignment horizontal="center" vertical="center" shrinkToFit="1"/>
    </xf>
    <xf numFmtId="0" fontId="7" fillId="0" borderId="9" xfId="23" applyFont="1" applyFill="1" applyBorder="1" applyAlignment="1">
      <alignment vertical="center" wrapText="1"/>
    </xf>
    <xf numFmtId="0" fontId="7" fillId="0" borderId="31" xfId="23" applyFont="1" applyFill="1" applyBorder="1" applyAlignment="1">
      <alignment vertical="center" wrapText="1"/>
    </xf>
    <xf numFmtId="0" fontId="7" fillId="0" borderId="13" xfId="23" applyFont="1" applyFill="1" applyBorder="1" applyAlignment="1">
      <alignment vertical="center"/>
    </xf>
    <xf numFmtId="0" fontId="7" fillId="0" borderId="83" xfId="23" applyFont="1" applyFill="1" applyBorder="1" applyAlignment="1">
      <alignment vertical="center"/>
    </xf>
    <xf numFmtId="0" fontId="7" fillId="0" borderId="82" xfId="23" applyFont="1" applyFill="1" applyBorder="1" applyAlignment="1">
      <alignment horizontal="left" vertical="center"/>
    </xf>
    <xf numFmtId="0" fontId="7" fillId="0" borderId="84" xfId="23" applyFont="1" applyFill="1" applyBorder="1" applyAlignment="1">
      <alignment horizontal="left" vertical="center"/>
    </xf>
  </cellXfs>
  <cellStyles count="38">
    <cellStyle name="パーセント 2" xfId="1" xr:uid="{00000000-0005-0000-0000-000000000000}"/>
    <cellStyle name="桁区切り 2" xfId="2" xr:uid="{00000000-0005-0000-0000-000001000000}"/>
    <cellStyle name="桁区切り 2 2" xfId="3" xr:uid="{00000000-0005-0000-0000-000002000000}"/>
    <cellStyle name="桁区切り 2 3" xfId="4" xr:uid="{00000000-0005-0000-0000-000003000000}"/>
    <cellStyle name="桁区切り 3" xfId="5" xr:uid="{00000000-0005-0000-0000-000004000000}"/>
    <cellStyle name="桁区切り 4" xfId="6" xr:uid="{00000000-0005-0000-0000-000005000000}"/>
    <cellStyle name="桁区切り 5" xfId="7" xr:uid="{00000000-0005-0000-0000-000006000000}"/>
    <cellStyle name="通貨 2" xfId="8" xr:uid="{00000000-0005-0000-0000-000007000000}"/>
    <cellStyle name="通貨 3" xfId="9" xr:uid="{00000000-0005-0000-0000-000008000000}"/>
    <cellStyle name="標準" xfId="0" builtinId="0"/>
    <cellStyle name="標準 2" xfId="10" xr:uid="{00000000-0005-0000-0000-00000A000000}"/>
    <cellStyle name="標準 2 2" xfId="11" xr:uid="{00000000-0005-0000-0000-00000B000000}"/>
    <cellStyle name="標準 2 3" xfId="12" xr:uid="{00000000-0005-0000-0000-00000C000000}"/>
    <cellStyle name="標準 2 4" xfId="13" xr:uid="{00000000-0005-0000-0000-00000D000000}"/>
    <cellStyle name="標準 2_2007AJAHO401600" xfId="14" xr:uid="{00000000-0005-0000-0000-00000E000000}"/>
    <cellStyle name="標準 3" xfId="15" xr:uid="{00000000-0005-0000-0000-00000F000000}"/>
    <cellStyle name="標準 3 2" xfId="16" xr:uid="{00000000-0005-0000-0000-000010000000}"/>
    <cellStyle name="標準 3 3" xfId="17" xr:uid="{00000000-0005-0000-0000-000011000000}"/>
    <cellStyle name="標準 3_APAHO401000" xfId="18" xr:uid="{00000000-0005-0000-0000-000012000000}"/>
    <cellStyle name="標準 4" xfId="19" xr:uid="{00000000-0005-0000-0000-000013000000}"/>
    <cellStyle name="標準 4 2" xfId="20" xr:uid="{00000000-0005-0000-0000-000014000000}"/>
    <cellStyle name="標準 4_APAHO401000" xfId="21" xr:uid="{00000000-0005-0000-0000-000015000000}"/>
    <cellStyle name="標準 4_APAHO401600" xfId="22" xr:uid="{00000000-0005-0000-0000-000016000000}"/>
    <cellStyle name="標準 4_APAHO4019001" xfId="23" xr:uid="{00000000-0005-0000-0000-000017000000}"/>
    <cellStyle name="標準 4_ZJ08_022012_青森市_2010" xfId="24" xr:uid="{00000000-0005-0000-0000-000018000000}"/>
    <cellStyle name="標準 5" xfId="25" xr:uid="{00000000-0005-0000-0000-000019000000}"/>
    <cellStyle name="標準 6" xfId="26" xr:uid="{00000000-0005-0000-0000-00001A000000}"/>
    <cellStyle name="標準 6 2" xfId="27" xr:uid="{00000000-0005-0000-0000-00001B000000}"/>
    <cellStyle name="標準 6_APAHO401000" xfId="28" xr:uid="{00000000-0005-0000-0000-00001C000000}"/>
    <cellStyle name="標準 6_APAHO401200_O-JJ1016-001-3_財政状況資料集(決算状況カード(各会計・関係団体))(Rev2)2" xfId="29" xr:uid="{00000000-0005-0000-0000-00001D000000}"/>
    <cellStyle name="標準 6_APAHO402200_O-JJ1016-001-3_財政状況資料集(決算状況カード(各会計・関係団体))(Rev2)2" xfId="30" xr:uid="{00000000-0005-0000-0000-00001E000000}"/>
    <cellStyle name="標準_【レイアウト】（県）資料３（Ｐ２）　歳出比較分析表" xfId="31" xr:uid="{00000000-0005-0000-0000-00001F000000}"/>
    <cellStyle name="標準_【レイアウト】（市）資料３（Ｐ２）　歳出比較分析表" xfId="32" xr:uid="{00000000-0005-0000-0000-000020000000}"/>
    <cellStyle name="標準_APAHO251300" xfId="33" xr:uid="{00000000-0005-0000-0000-000021000000}"/>
    <cellStyle name="標準_APAHO252300" xfId="34" xr:uid="{00000000-0005-0000-0000-000022000000}"/>
    <cellStyle name="標準_Book1" xfId="35" xr:uid="{00000000-0005-0000-0000-000023000000}"/>
    <cellStyle name="標準_O-JJ0722-001-3_決算状況カード(各会計・関係団体)_O-JJ1016-001-3_財政状況資料集(決算状況カード(各会計・関係団体))(Rev2)2" xfId="36" xr:uid="{00000000-0005-0000-0000-000024000000}"/>
    <cellStyle name="標準_O-JJ0722-001-8_連結実質赤字比率に係る赤字・黒字の構成分析" xfId="37" xr:uid="{00000000-0005-0000-0000-00002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54227</c:v>
                </c:pt>
                <c:pt idx="4">
                  <c:v>57295</c:v>
                </c:pt>
              </c:numCache>
            </c:numRef>
          </c:val>
          <c:smooth val="0"/>
          <c:extLst>
            <c:ext xmlns:c16="http://schemas.microsoft.com/office/drawing/2014/chart" uri="{C3380CC4-5D6E-409C-BE32-E72D297353CC}">
              <c16:uniqueId val="{00000000-CA83-42F2-AAD0-2215A6AA96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12129</c:v>
                </c:pt>
                <c:pt idx="1">
                  <c:v>18249</c:v>
                </c:pt>
                <c:pt idx="2">
                  <c:v>12775</c:v>
                </c:pt>
                <c:pt idx="3">
                  <c:v>11180</c:v>
                </c:pt>
                <c:pt idx="4">
                  <c:v>13189</c:v>
                </c:pt>
              </c:numCache>
            </c:numRef>
          </c:val>
          <c:smooth val="0"/>
          <c:extLst>
            <c:ext xmlns:c16="http://schemas.microsoft.com/office/drawing/2014/chart" uri="{C3380CC4-5D6E-409C-BE32-E72D297353CC}">
              <c16:uniqueId val="{00000001-CA83-42F2-AAD0-2215A6AA9627}"/>
            </c:ext>
          </c:extLst>
        </c:ser>
        <c:dLbls>
          <c:showLegendKey val="0"/>
          <c:showVal val="0"/>
          <c:showCatName val="0"/>
          <c:showSerName val="0"/>
          <c:showPercent val="0"/>
          <c:showBubbleSize val="0"/>
        </c:dLbls>
        <c:marker val="1"/>
        <c:smooth val="0"/>
        <c:axId val="222161296"/>
        <c:axId val="222161688"/>
      </c:lineChart>
      <c:catAx>
        <c:axId val="222161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161688"/>
        <c:crosses val="autoZero"/>
        <c:auto val="1"/>
        <c:lblAlgn val="ctr"/>
        <c:lblOffset val="100"/>
        <c:tickLblSkip val="1"/>
        <c:tickMarkSkip val="1"/>
        <c:noMultiLvlLbl val="0"/>
      </c:catAx>
      <c:valAx>
        <c:axId val="22216168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161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1.79</c:v>
                </c:pt>
                <c:pt idx="1">
                  <c:v>0.79</c:v>
                </c:pt>
                <c:pt idx="2">
                  <c:v>0.08</c:v>
                </c:pt>
                <c:pt idx="3">
                  <c:v>2.71</c:v>
                </c:pt>
                <c:pt idx="4">
                  <c:v>1.21</c:v>
                </c:pt>
              </c:numCache>
            </c:numRef>
          </c:val>
          <c:extLst>
            <c:ext xmlns:c16="http://schemas.microsoft.com/office/drawing/2014/chart" uri="{C3380CC4-5D6E-409C-BE32-E72D297353CC}">
              <c16:uniqueId val="{00000000-1498-454D-A621-A24249ADF1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5.67</c:v>
                </c:pt>
                <c:pt idx="1">
                  <c:v>6.6</c:v>
                </c:pt>
                <c:pt idx="2">
                  <c:v>5.09</c:v>
                </c:pt>
                <c:pt idx="3">
                  <c:v>9.83</c:v>
                </c:pt>
                <c:pt idx="4">
                  <c:v>11.37</c:v>
                </c:pt>
              </c:numCache>
            </c:numRef>
          </c:val>
          <c:extLst>
            <c:ext xmlns:c16="http://schemas.microsoft.com/office/drawing/2014/chart" uri="{C3380CC4-5D6E-409C-BE32-E72D297353CC}">
              <c16:uniqueId val="{00000001-1498-454D-A621-A24249ADF1AC}"/>
            </c:ext>
          </c:extLst>
        </c:ser>
        <c:dLbls>
          <c:showLegendKey val="0"/>
          <c:showVal val="0"/>
          <c:showCatName val="0"/>
          <c:showSerName val="0"/>
          <c:showPercent val="0"/>
          <c:showBubbleSize val="0"/>
        </c:dLbls>
        <c:gapWidth val="250"/>
        <c:overlap val="100"/>
        <c:axId val="222165216"/>
        <c:axId val="222165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-1.36</c:v>
                </c:pt>
                <c:pt idx="1">
                  <c:v>-0.98</c:v>
                </c:pt>
                <c:pt idx="2">
                  <c:v>-2.62</c:v>
                </c:pt>
                <c:pt idx="3">
                  <c:v>7.47</c:v>
                </c:pt>
                <c:pt idx="4">
                  <c:v>-1.49</c:v>
                </c:pt>
              </c:numCache>
            </c:numRef>
          </c:val>
          <c:smooth val="0"/>
          <c:extLst>
            <c:ext xmlns:c16="http://schemas.microsoft.com/office/drawing/2014/chart" uri="{C3380CC4-5D6E-409C-BE32-E72D297353CC}">
              <c16:uniqueId val="{00000002-1498-454D-A621-A24249ADF1AC}"/>
            </c:ext>
          </c:extLst>
        </c:ser>
        <c:dLbls>
          <c:showLegendKey val="0"/>
          <c:showVal val="0"/>
          <c:showCatName val="0"/>
          <c:showSerName val="0"/>
          <c:showPercent val="0"/>
          <c:showBubbleSize val="0"/>
        </c:dLbls>
        <c:marker val="1"/>
        <c:smooth val="0"/>
        <c:axId val="222165216"/>
        <c:axId val="222165608"/>
      </c:lineChart>
      <c:catAx>
        <c:axId val="22216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2165608"/>
        <c:crosses val="autoZero"/>
        <c:auto val="1"/>
        <c:lblAlgn val="ctr"/>
        <c:lblOffset val="100"/>
        <c:tickLblSkip val="1"/>
        <c:tickMarkSkip val="1"/>
        <c:noMultiLvlLbl val="0"/>
      </c:catAx>
      <c:valAx>
        <c:axId val="222165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16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0.56000000000000005</c:v>
                </c:pt>
                <c:pt idx="4">
                  <c:v>0</c:v>
                </c:pt>
                <c:pt idx="5">
                  <c:v>0</c:v>
                </c:pt>
                <c:pt idx="6">
                  <c:v>0</c:v>
                </c:pt>
                <c:pt idx="7">
                  <c:v>0</c:v>
                </c:pt>
                <c:pt idx="8">
                  <c:v>0</c:v>
                </c:pt>
                <c:pt idx="9">
                  <c:v>0</c:v>
                </c:pt>
              </c:numCache>
            </c:numRef>
          </c:val>
          <c:extLst>
            <c:ext xmlns:c16="http://schemas.microsoft.com/office/drawing/2014/chart" uri="{C3380CC4-5D6E-409C-BE32-E72D297353CC}">
              <c16:uniqueId val="{00000000-7118-41CF-A062-1052FB1164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18-41CF-A062-1052FB1164C6}"/>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118-41CF-A062-1052FB1164C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0.14000000000000001</c:v>
                </c:pt>
                <c:pt idx="2">
                  <c:v>#N/A</c:v>
                </c:pt>
                <c:pt idx="3">
                  <c:v>0.13</c:v>
                </c:pt>
                <c:pt idx="4">
                  <c:v>#N/A</c:v>
                </c:pt>
                <c:pt idx="5">
                  <c:v>0.15</c:v>
                </c:pt>
                <c:pt idx="6">
                  <c:v>#N/A</c:v>
                </c:pt>
                <c:pt idx="7">
                  <c:v>0.16</c:v>
                </c:pt>
                <c:pt idx="8">
                  <c:v>#N/A</c:v>
                </c:pt>
                <c:pt idx="9">
                  <c:v>0.18</c:v>
                </c:pt>
              </c:numCache>
            </c:numRef>
          </c:val>
          <c:extLst>
            <c:ext xmlns:c16="http://schemas.microsoft.com/office/drawing/2014/chart" uri="{C3380CC4-5D6E-409C-BE32-E72D297353CC}">
              <c16:uniqueId val="{00000003-7118-41CF-A062-1052FB1164C6}"/>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#N/A</c:v>
                </c:pt>
                <c:pt idx="5">
                  <c:v>0.35</c:v>
                </c:pt>
                <c:pt idx="6">
                  <c:v>#N/A</c:v>
                </c:pt>
                <c:pt idx="7">
                  <c:v>0.39</c:v>
                </c:pt>
                <c:pt idx="8">
                  <c:v>#N/A</c:v>
                </c:pt>
                <c:pt idx="9">
                  <c:v>0.43</c:v>
                </c:pt>
              </c:numCache>
            </c:numRef>
          </c:val>
          <c:extLst>
            <c:ext xmlns:c16="http://schemas.microsoft.com/office/drawing/2014/chart" uri="{C3380CC4-5D6E-409C-BE32-E72D297353CC}">
              <c16:uniqueId val="{00000004-7118-41CF-A062-1052FB1164C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1.78</c:v>
                </c:pt>
                <c:pt idx="2">
                  <c:v>#N/A</c:v>
                </c:pt>
                <c:pt idx="3">
                  <c:v>0.79</c:v>
                </c:pt>
                <c:pt idx="4">
                  <c:v>#N/A</c:v>
                </c:pt>
                <c:pt idx="5">
                  <c:v>0.08</c:v>
                </c:pt>
                <c:pt idx="6">
                  <c:v>#N/A</c:v>
                </c:pt>
                <c:pt idx="7">
                  <c:v>2.7</c:v>
                </c:pt>
                <c:pt idx="8">
                  <c:v>#N/A</c:v>
                </c:pt>
                <c:pt idx="9">
                  <c:v>1.2</c:v>
                </c:pt>
              </c:numCache>
            </c:numRef>
          </c:val>
          <c:extLst>
            <c:ext xmlns:c16="http://schemas.microsoft.com/office/drawing/2014/chart" uri="{C3380CC4-5D6E-409C-BE32-E72D297353CC}">
              <c16:uniqueId val="{00000005-7118-41CF-A062-1052FB1164C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0.61</c:v>
                </c:pt>
                <c:pt idx="2">
                  <c:v>#N/A</c:v>
                </c:pt>
                <c:pt idx="3">
                  <c:v>0.6</c:v>
                </c:pt>
                <c:pt idx="4">
                  <c:v>#N/A</c:v>
                </c:pt>
                <c:pt idx="5">
                  <c:v>0.36</c:v>
                </c:pt>
                <c:pt idx="6">
                  <c:v>#N/A</c:v>
                </c:pt>
                <c:pt idx="7">
                  <c:v>1.1499999999999999</c:v>
                </c:pt>
                <c:pt idx="8">
                  <c:v>#N/A</c:v>
                </c:pt>
                <c:pt idx="9">
                  <c:v>1.58</c:v>
                </c:pt>
              </c:numCache>
            </c:numRef>
          </c:val>
          <c:extLst>
            <c:ext xmlns:c16="http://schemas.microsoft.com/office/drawing/2014/chart" uri="{C3380CC4-5D6E-409C-BE32-E72D297353CC}">
              <c16:uniqueId val="{00000006-7118-41CF-A062-1052FB1164C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11.2</c:v>
                </c:pt>
                <c:pt idx="2">
                  <c:v>#N/A</c:v>
                </c:pt>
                <c:pt idx="3">
                  <c:v>13.27</c:v>
                </c:pt>
                <c:pt idx="4">
                  <c:v>#N/A</c:v>
                </c:pt>
                <c:pt idx="5">
                  <c:v>15.2</c:v>
                </c:pt>
                <c:pt idx="6">
                  <c:v>#N/A</c:v>
                </c:pt>
                <c:pt idx="7">
                  <c:v>15.95</c:v>
                </c:pt>
                <c:pt idx="8">
                  <c:v>#N/A</c:v>
                </c:pt>
                <c:pt idx="9">
                  <c:v>17.11</c:v>
                </c:pt>
              </c:numCache>
            </c:numRef>
          </c:val>
          <c:extLst>
            <c:ext xmlns:c16="http://schemas.microsoft.com/office/drawing/2014/chart" uri="{C3380CC4-5D6E-409C-BE32-E72D297353CC}">
              <c16:uniqueId val="{00000007-7118-41CF-A062-1052FB1164C6}"/>
            </c:ext>
          </c:extLst>
        </c:ser>
        <c:ser>
          <c:idx val="8"/>
          <c:order val="8"/>
          <c:tx>
            <c:strRef>
              <c:f>データシート!$A$35</c:f>
              <c:strCache>
                <c:ptCount val="1"/>
                <c:pt idx="0">
                  <c:v>市立柏原病院事業会計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2.68</c:v>
                </c:pt>
                <c:pt idx="1">
                  <c:v>#N/A</c:v>
                </c:pt>
                <c:pt idx="2">
                  <c:v>3.13</c:v>
                </c:pt>
                <c:pt idx="3">
                  <c:v>#N/A</c:v>
                </c:pt>
                <c:pt idx="4">
                  <c:v>3.35</c:v>
                </c:pt>
                <c:pt idx="5">
                  <c:v>#N/A</c:v>
                </c:pt>
                <c:pt idx="6">
                  <c:v>#N/A</c:v>
                </c:pt>
                <c:pt idx="7">
                  <c:v>0</c:v>
                </c:pt>
                <c:pt idx="8">
                  <c:v>1.33</c:v>
                </c:pt>
                <c:pt idx="9">
                  <c:v>#N/A</c:v>
                </c:pt>
              </c:numCache>
            </c:numRef>
          </c:val>
          <c:extLst>
            <c:ext xmlns:c16="http://schemas.microsoft.com/office/drawing/2014/chart" uri="{C3380CC4-5D6E-409C-BE32-E72D297353CC}">
              <c16:uniqueId val="{00000008-7118-41CF-A062-1052FB1164C6}"/>
            </c:ext>
          </c:extLst>
        </c:ser>
        <c:ser>
          <c:idx val="9"/>
          <c:order val="9"/>
          <c:tx>
            <c:strRef>
              <c:f>データシート!$A$36</c:f>
              <c:strCache>
                <c:ptCount val="1"/>
                <c:pt idx="0">
                  <c:v>国民健康保険事業特別会計（事業勘定）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5.56</c:v>
                </c:pt>
                <c:pt idx="1">
                  <c:v>#N/A</c:v>
                </c:pt>
                <c:pt idx="2">
                  <c:v>7.19</c:v>
                </c:pt>
                <c:pt idx="3">
                  <c:v>#N/A</c:v>
                </c:pt>
                <c:pt idx="4">
                  <c:v>7.14</c:v>
                </c:pt>
                <c:pt idx="5">
                  <c:v>#N/A</c:v>
                </c:pt>
                <c:pt idx="6">
                  <c:v>5.95</c:v>
                </c:pt>
                <c:pt idx="7">
                  <c:v>#N/A</c:v>
                </c:pt>
                <c:pt idx="8">
                  <c:v>4.3899999999999997</c:v>
                </c:pt>
                <c:pt idx="9">
                  <c:v>#N/A</c:v>
                </c:pt>
              </c:numCache>
            </c:numRef>
          </c:val>
          <c:extLst>
            <c:ext xmlns:c16="http://schemas.microsoft.com/office/drawing/2014/chart" uri="{C3380CC4-5D6E-409C-BE32-E72D297353CC}">
              <c16:uniqueId val="{00000009-7118-41CF-A062-1052FB1164C6}"/>
            </c:ext>
          </c:extLst>
        </c:ser>
        <c:dLbls>
          <c:showLegendKey val="0"/>
          <c:showVal val="0"/>
          <c:showCatName val="0"/>
          <c:showSerName val="0"/>
          <c:showPercent val="0"/>
          <c:showBubbleSize val="0"/>
        </c:dLbls>
        <c:gapWidth val="150"/>
        <c:overlap val="100"/>
        <c:axId val="223509792"/>
        <c:axId val="223509400"/>
      </c:barChart>
      <c:catAx>
        <c:axId val="22350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509400"/>
        <c:crosses val="autoZero"/>
        <c:auto val="1"/>
        <c:lblAlgn val="ctr"/>
        <c:lblOffset val="100"/>
        <c:tickLblSkip val="1"/>
        <c:tickMarkSkip val="1"/>
        <c:noMultiLvlLbl val="0"/>
      </c:catAx>
      <c:valAx>
        <c:axId val="223509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509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2298</c:v>
                </c:pt>
                <c:pt idx="5">
                  <c:v>2367</c:v>
                </c:pt>
                <c:pt idx="8">
                  <c:v>2514</c:v>
                </c:pt>
                <c:pt idx="11">
                  <c:v>2388</c:v>
                </c:pt>
                <c:pt idx="14">
                  <c:v>2417</c:v>
                </c:pt>
              </c:numCache>
            </c:numRef>
          </c:val>
          <c:extLst>
            <c:ext xmlns:c16="http://schemas.microsoft.com/office/drawing/2014/chart" uri="{C3380CC4-5D6E-409C-BE32-E72D297353CC}">
              <c16:uniqueId val="{00000000-8C1A-41CD-A63C-3CDA41FEA8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1A-41CD-A63C-3CDA41FEA8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c:v>
                </c:pt>
                <c:pt idx="3">
                  <c:v>2</c:v>
                </c:pt>
                <c:pt idx="6">
                  <c:v>0</c:v>
                </c:pt>
                <c:pt idx="9">
                  <c:v>0</c:v>
                </c:pt>
                <c:pt idx="12">
                  <c:v>0</c:v>
                </c:pt>
              </c:numCache>
            </c:numRef>
          </c:val>
          <c:extLst>
            <c:ext xmlns:c16="http://schemas.microsoft.com/office/drawing/2014/chart" uri="{C3380CC4-5D6E-409C-BE32-E72D297353CC}">
              <c16:uniqueId val="{00000002-8C1A-41CD-A63C-3CDA41FEA8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280</c:v>
                </c:pt>
                <c:pt idx="3">
                  <c:v>274</c:v>
                </c:pt>
                <c:pt idx="6">
                  <c:v>278</c:v>
                </c:pt>
                <c:pt idx="9">
                  <c:v>293</c:v>
                </c:pt>
                <c:pt idx="12">
                  <c:v>281</c:v>
                </c:pt>
              </c:numCache>
            </c:numRef>
          </c:val>
          <c:extLst>
            <c:ext xmlns:c16="http://schemas.microsoft.com/office/drawing/2014/chart" uri="{C3380CC4-5D6E-409C-BE32-E72D297353CC}">
              <c16:uniqueId val="{00000003-8C1A-41CD-A63C-3CDA41FEA8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1290</c:v>
                </c:pt>
                <c:pt idx="3">
                  <c:v>1388</c:v>
                </c:pt>
                <c:pt idx="6">
                  <c:v>1337</c:v>
                </c:pt>
                <c:pt idx="9">
                  <c:v>1249</c:v>
                </c:pt>
                <c:pt idx="12">
                  <c:v>844</c:v>
                </c:pt>
              </c:numCache>
            </c:numRef>
          </c:val>
          <c:extLst>
            <c:ext xmlns:c16="http://schemas.microsoft.com/office/drawing/2014/chart" uri="{C3380CC4-5D6E-409C-BE32-E72D297353CC}">
              <c16:uniqueId val="{00000004-8C1A-41CD-A63C-3CDA41FEA8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1A-41CD-A63C-3CDA41FEA8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1A-41CD-A63C-3CDA41FEA8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1926</c:v>
                </c:pt>
                <c:pt idx="3">
                  <c:v>2063</c:v>
                </c:pt>
                <c:pt idx="6">
                  <c:v>2067</c:v>
                </c:pt>
                <c:pt idx="9">
                  <c:v>2018</c:v>
                </c:pt>
                <c:pt idx="12">
                  <c:v>2071</c:v>
                </c:pt>
              </c:numCache>
            </c:numRef>
          </c:val>
          <c:extLst>
            <c:ext xmlns:c16="http://schemas.microsoft.com/office/drawing/2014/chart" uri="{C3380CC4-5D6E-409C-BE32-E72D297353CC}">
              <c16:uniqueId val="{00000007-8C1A-41CD-A63C-3CDA41FEA849}"/>
            </c:ext>
          </c:extLst>
        </c:ser>
        <c:dLbls>
          <c:showLegendKey val="0"/>
          <c:showVal val="0"/>
          <c:showCatName val="0"/>
          <c:showSerName val="0"/>
          <c:showPercent val="0"/>
          <c:showBubbleSize val="0"/>
        </c:dLbls>
        <c:gapWidth val="100"/>
        <c:overlap val="100"/>
        <c:axId val="222163648"/>
        <c:axId val="222164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1201</c:v>
                </c:pt>
                <c:pt idx="2">
                  <c:v>#N/A</c:v>
                </c:pt>
                <c:pt idx="3">
                  <c:v>#N/A</c:v>
                </c:pt>
                <c:pt idx="4">
                  <c:v>1360</c:v>
                </c:pt>
                <c:pt idx="5">
                  <c:v>#N/A</c:v>
                </c:pt>
                <c:pt idx="6">
                  <c:v>#N/A</c:v>
                </c:pt>
                <c:pt idx="7">
                  <c:v>1168</c:v>
                </c:pt>
                <c:pt idx="8">
                  <c:v>#N/A</c:v>
                </c:pt>
                <c:pt idx="9">
                  <c:v>#N/A</c:v>
                </c:pt>
                <c:pt idx="10">
                  <c:v>1172</c:v>
                </c:pt>
                <c:pt idx="11">
                  <c:v>#N/A</c:v>
                </c:pt>
                <c:pt idx="12">
                  <c:v>#N/A</c:v>
                </c:pt>
                <c:pt idx="13">
                  <c:v>779</c:v>
                </c:pt>
                <c:pt idx="14">
                  <c:v>#N/A</c:v>
                </c:pt>
              </c:numCache>
            </c:numRef>
          </c:val>
          <c:smooth val="0"/>
          <c:extLst>
            <c:ext xmlns:c16="http://schemas.microsoft.com/office/drawing/2014/chart" uri="{C3380CC4-5D6E-409C-BE32-E72D297353CC}">
              <c16:uniqueId val="{00000008-8C1A-41CD-A63C-3CDA41FEA849}"/>
            </c:ext>
          </c:extLst>
        </c:ser>
        <c:dLbls>
          <c:showLegendKey val="0"/>
          <c:showVal val="0"/>
          <c:showCatName val="0"/>
          <c:showSerName val="0"/>
          <c:showPercent val="0"/>
          <c:showBubbleSize val="0"/>
        </c:dLbls>
        <c:marker val="1"/>
        <c:smooth val="0"/>
        <c:axId val="222163648"/>
        <c:axId val="222164040"/>
      </c:lineChart>
      <c:catAx>
        <c:axId val="222163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2164040"/>
        <c:crosses val="autoZero"/>
        <c:auto val="1"/>
        <c:lblAlgn val="ctr"/>
        <c:lblOffset val="100"/>
        <c:tickLblSkip val="1"/>
        <c:tickMarkSkip val="1"/>
        <c:noMultiLvlLbl val="0"/>
      </c:catAx>
      <c:valAx>
        <c:axId val="222164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163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26841</c:v>
                </c:pt>
                <c:pt idx="5">
                  <c:v>27386</c:v>
                </c:pt>
                <c:pt idx="8">
                  <c:v>27311</c:v>
                </c:pt>
                <c:pt idx="11">
                  <c:v>27612</c:v>
                </c:pt>
                <c:pt idx="14">
                  <c:v>27241</c:v>
                </c:pt>
              </c:numCache>
            </c:numRef>
          </c:val>
          <c:extLst>
            <c:ext xmlns:c16="http://schemas.microsoft.com/office/drawing/2014/chart" uri="{C3380CC4-5D6E-409C-BE32-E72D297353CC}">
              <c16:uniqueId val="{00000000-671F-43DE-9435-AA8BF23D48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6788</c:v>
                </c:pt>
                <c:pt idx="5">
                  <c:v>6498</c:v>
                </c:pt>
                <c:pt idx="8">
                  <c:v>6373</c:v>
                </c:pt>
                <c:pt idx="11">
                  <c:v>6236</c:v>
                </c:pt>
                <c:pt idx="14">
                  <c:v>5866</c:v>
                </c:pt>
              </c:numCache>
            </c:numRef>
          </c:val>
          <c:extLst>
            <c:ext xmlns:c16="http://schemas.microsoft.com/office/drawing/2014/chart" uri="{C3380CC4-5D6E-409C-BE32-E72D297353CC}">
              <c16:uniqueId val="{00000001-671F-43DE-9435-AA8BF23D48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3298</c:v>
                </c:pt>
                <c:pt idx="5">
                  <c:v>3457</c:v>
                </c:pt>
                <c:pt idx="8">
                  <c:v>3237</c:v>
                </c:pt>
                <c:pt idx="11">
                  <c:v>2843</c:v>
                </c:pt>
                <c:pt idx="14">
                  <c:v>3183</c:v>
                </c:pt>
              </c:numCache>
            </c:numRef>
          </c:val>
          <c:extLst>
            <c:ext xmlns:c16="http://schemas.microsoft.com/office/drawing/2014/chart" uri="{C3380CC4-5D6E-409C-BE32-E72D297353CC}">
              <c16:uniqueId val="{00000002-671F-43DE-9435-AA8BF23D48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1F-43DE-9435-AA8BF23D48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1F-43DE-9435-AA8BF23D48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101</c:v>
                </c:pt>
                <c:pt idx="3">
                  <c:v>101</c:v>
                </c:pt>
                <c:pt idx="6">
                  <c:v>226</c:v>
                </c:pt>
                <c:pt idx="9">
                  <c:v>102</c:v>
                </c:pt>
                <c:pt idx="12">
                  <c:v>102</c:v>
                </c:pt>
              </c:numCache>
            </c:numRef>
          </c:val>
          <c:extLst>
            <c:ext xmlns:c16="http://schemas.microsoft.com/office/drawing/2014/chart" uri="{C3380CC4-5D6E-409C-BE32-E72D297353CC}">
              <c16:uniqueId val="{00000005-671F-43DE-9435-AA8BF23D48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3618</c:v>
                </c:pt>
                <c:pt idx="3">
                  <c:v>3657</c:v>
                </c:pt>
                <c:pt idx="6">
                  <c:v>3276</c:v>
                </c:pt>
                <c:pt idx="9">
                  <c:v>3045</c:v>
                </c:pt>
                <c:pt idx="12">
                  <c:v>2846</c:v>
                </c:pt>
              </c:numCache>
            </c:numRef>
          </c:val>
          <c:extLst>
            <c:ext xmlns:c16="http://schemas.microsoft.com/office/drawing/2014/chart" uri="{C3380CC4-5D6E-409C-BE32-E72D297353CC}">
              <c16:uniqueId val="{00000006-671F-43DE-9435-AA8BF23D48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1445</c:v>
                </c:pt>
                <c:pt idx="3">
                  <c:v>1361</c:v>
                </c:pt>
                <c:pt idx="6">
                  <c:v>1266</c:v>
                </c:pt>
                <c:pt idx="9">
                  <c:v>1059</c:v>
                </c:pt>
                <c:pt idx="12">
                  <c:v>836</c:v>
                </c:pt>
              </c:numCache>
            </c:numRef>
          </c:val>
          <c:extLst>
            <c:ext xmlns:c16="http://schemas.microsoft.com/office/drawing/2014/chart" uri="{C3380CC4-5D6E-409C-BE32-E72D297353CC}">
              <c16:uniqueId val="{00000007-671F-43DE-9435-AA8BF23D48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16867</c:v>
                </c:pt>
                <c:pt idx="3">
                  <c:v>16623</c:v>
                </c:pt>
                <c:pt idx="6">
                  <c:v>15817</c:v>
                </c:pt>
                <c:pt idx="9">
                  <c:v>14639</c:v>
                </c:pt>
                <c:pt idx="12">
                  <c:v>13267</c:v>
                </c:pt>
              </c:numCache>
            </c:numRef>
          </c:val>
          <c:extLst>
            <c:ext xmlns:c16="http://schemas.microsoft.com/office/drawing/2014/chart" uri="{C3380CC4-5D6E-409C-BE32-E72D297353CC}">
              <c16:uniqueId val="{00000008-671F-43DE-9435-AA8BF23D48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331</c:v>
                </c:pt>
                <c:pt idx="3">
                  <c:v>218</c:v>
                </c:pt>
                <c:pt idx="6">
                  <c:v>208</c:v>
                </c:pt>
                <c:pt idx="9">
                  <c:v>322</c:v>
                </c:pt>
                <c:pt idx="12">
                  <c:v>639</c:v>
                </c:pt>
              </c:numCache>
            </c:numRef>
          </c:val>
          <c:extLst>
            <c:ext xmlns:c16="http://schemas.microsoft.com/office/drawing/2014/chart" uri="{C3380CC4-5D6E-409C-BE32-E72D297353CC}">
              <c16:uniqueId val="{00000009-671F-43DE-9435-AA8BF23D48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20342</c:v>
                </c:pt>
                <c:pt idx="3">
                  <c:v>20438</c:v>
                </c:pt>
                <c:pt idx="6">
                  <c:v>20234</c:v>
                </c:pt>
                <c:pt idx="9">
                  <c:v>20043</c:v>
                </c:pt>
                <c:pt idx="12">
                  <c:v>19437</c:v>
                </c:pt>
              </c:numCache>
            </c:numRef>
          </c:val>
          <c:extLst>
            <c:ext xmlns:c16="http://schemas.microsoft.com/office/drawing/2014/chart" uri="{C3380CC4-5D6E-409C-BE32-E72D297353CC}">
              <c16:uniqueId val="{0000000A-671F-43DE-9435-AA8BF23D482E}"/>
            </c:ext>
          </c:extLst>
        </c:ser>
        <c:dLbls>
          <c:showLegendKey val="0"/>
          <c:showVal val="0"/>
          <c:showCatName val="0"/>
          <c:showSerName val="0"/>
          <c:showPercent val="0"/>
          <c:showBubbleSize val="0"/>
        </c:dLbls>
        <c:gapWidth val="100"/>
        <c:overlap val="100"/>
        <c:axId val="223507440"/>
        <c:axId val="223507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5776</c:v>
                </c:pt>
                <c:pt idx="2">
                  <c:v>#N/A</c:v>
                </c:pt>
                <c:pt idx="3">
                  <c:v>#N/A</c:v>
                </c:pt>
                <c:pt idx="4">
                  <c:v>5057</c:v>
                </c:pt>
                <c:pt idx="5">
                  <c:v>#N/A</c:v>
                </c:pt>
                <c:pt idx="6">
                  <c:v>#N/A</c:v>
                </c:pt>
                <c:pt idx="7">
                  <c:v>4105</c:v>
                </c:pt>
                <c:pt idx="8">
                  <c:v>#N/A</c:v>
                </c:pt>
                <c:pt idx="9">
                  <c:v>#N/A</c:v>
                </c:pt>
                <c:pt idx="10">
                  <c:v>2519</c:v>
                </c:pt>
                <c:pt idx="11">
                  <c:v>#N/A</c:v>
                </c:pt>
                <c:pt idx="12">
                  <c:v>#N/A</c:v>
                </c:pt>
                <c:pt idx="13">
                  <c:v>838</c:v>
                </c:pt>
                <c:pt idx="14">
                  <c:v>#N/A</c:v>
                </c:pt>
              </c:numCache>
            </c:numRef>
          </c:val>
          <c:smooth val="0"/>
          <c:extLst>
            <c:ext xmlns:c16="http://schemas.microsoft.com/office/drawing/2014/chart" uri="{C3380CC4-5D6E-409C-BE32-E72D297353CC}">
              <c16:uniqueId val="{0000000B-671F-43DE-9435-AA8BF23D482E}"/>
            </c:ext>
          </c:extLst>
        </c:ser>
        <c:dLbls>
          <c:showLegendKey val="0"/>
          <c:showVal val="0"/>
          <c:showCatName val="0"/>
          <c:showSerName val="0"/>
          <c:showPercent val="0"/>
          <c:showBubbleSize val="0"/>
        </c:dLbls>
        <c:marker val="1"/>
        <c:smooth val="0"/>
        <c:axId val="223507440"/>
        <c:axId val="223507832"/>
      </c:lineChart>
      <c:catAx>
        <c:axId val="22350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3507832"/>
        <c:crosses val="autoZero"/>
        <c:auto val="1"/>
        <c:lblAlgn val="ctr"/>
        <c:lblOffset val="100"/>
        <c:tickLblSkip val="1"/>
        <c:tickMarkSkip val="1"/>
        <c:noMultiLvlLbl val="0"/>
      </c:catAx>
      <c:valAx>
        <c:axId val="223507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507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1025" name="AutoShape 1">
          <a:extLst>
            <a:ext uri="{FF2B5EF4-FFF2-40B4-BE49-F238E27FC236}">
              <a16:creationId xmlns:a16="http://schemas.microsoft.com/office/drawing/2014/main" id="{00000000-0008-0000-0100-00000104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1026" name="AutoShape 2">
          <a:extLst>
            <a:ext uri="{FF2B5EF4-FFF2-40B4-BE49-F238E27FC236}">
              <a16:creationId xmlns:a16="http://schemas.microsoft.com/office/drawing/2014/main" id="{00000000-0008-0000-0100-00000204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9220" name="Line 22">
          <a:extLst>
            <a:ext uri="{FF2B5EF4-FFF2-40B4-BE49-F238E27FC236}">
              <a16:creationId xmlns:a16="http://schemas.microsoft.com/office/drawing/2014/main" id="{00000000-0008-0000-0A00-00000424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9221" name="Rectangle 23">
          <a:extLst>
            <a:ext uri="{FF2B5EF4-FFF2-40B4-BE49-F238E27FC236}">
              <a16:creationId xmlns:a16="http://schemas.microsoft.com/office/drawing/2014/main" id="{00000000-0008-0000-0A00-00000524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9222" name="Rectangle 24">
          <a:extLst>
            <a:ext uri="{FF2B5EF4-FFF2-40B4-BE49-F238E27FC236}">
              <a16:creationId xmlns:a16="http://schemas.microsoft.com/office/drawing/2014/main" id="{00000000-0008-0000-0A00-00000624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9223" name="Rectangle 25">
          <a:extLst>
            <a:ext uri="{FF2B5EF4-FFF2-40B4-BE49-F238E27FC236}">
              <a16:creationId xmlns:a16="http://schemas.microsoft.com/office/drawing/2014/main" id="{00000000-0008-0000-0A00-00000724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224" name="Rectangle 26">
          <a:extLst>
            <a:ext uri="{FF2B5EF4-FFF2-40B4-BE49-F238E27FC236}">
              <a16:creationId xmlns:a16="http://schemas.microsoft.com/office/drawing/2014/main" id="{00000000-0008-0000-0A00-00000824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9225" name="Rectangle 27">
          <a:extLst>
            <a:ext uri="{FF2B5EF4-FFF2-40B4-BE49-F238E27FC236}">
              <a16:creationId xmlns:a16="http://schemas.microsoft.com/office/drawing/2014/main" id="{00000000-0008-0000-0A00-00000924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9226" name="Rectangle 28">
          <a:extLst>
            <a:ext uri="{FF2B5EF4-FFF2-40B4-BE49-F238E27FC236}">
              <a16:creationId xmlns:a16="http://schemas.microsoft.com/office/drawing/2014/main" id="{00000000-0008-0000-0A00-00000A24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9227" name="Rectangle 29">
          <a:extLst>
            <a:ext uri="{FF2B5EF4-FFF2-40B4-BE49-F238E27FC236}">
              <a16:creationId xmlns:a16="http://schemas.microsoft.com/office/drawing/2014/main" id="{00000000-0008-0000-0A00-00000B24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9228" name="Rectangle 30">
          <a:extLst>
            <a:ext uri="{FF2B5EF4-FFF2-40B4-BE49-F238E27FC236}">
              <a16:creationId xmlns:a16="http://schemas.microsoft.com/office/drawing/2014/main" id="{00000000-0008-0000-0A00-00000C24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9229" name="Line 31">
          <a:extLst>
            <a:ext uri="{FF2B5EF4-FFF2-40B4-BE49-F238E27FC236}">
              <a16:creationId xmlns:a16="http://schemas.microsoft.com/office/drawing/2014/main" id="{00000000-0008-0000-0A00-00000D24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9230" name="Oval 32">
          <a:extLst>
            <a:ext uri="{FF2B5EF4-FFF2-40B4-BE49-F238E27FC236}">
              <a16:creationId xmlns:a16="http://schemas.microsoft.com/office/drawing/2014/main" id="{00000000-0008-0000-0A00-00000E240000}"/>
            </a:ext>
          </a:extLst>
        </xdr:cNvPr>
        <xdr:cNvSpPr>
          <a:spLocks noChangeArrowheads="1"/>
        </xdr:cNvSpPr>
      </xdr:nvSpPr>
      <xdr:spPr bwMode="auto">
        <a:xfrm>
          <a:off x="2476500" y="112109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9231" name="Rectangle 87">
          <a:extLst>
            <a:ext uri="{FF2B5EF4-FFF2-40B4-BE49-F238E27FC236}">
              <a16:creationId xmlns:a16="http://schemas.microsoft.com/office/drawing/2014/main" id="{00000000-0008-0000-0A00-00000F24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9233" name="Chart 90">
          <a:extLst>
            <a:ext uri="{FF2B5EF4-FFF2-40B4-BE49-F238E27FC236}">
              <a16:creationId xmlns:a16="http://schemas.microsoft.com/office/drawing/2014/main" id="{00000000-0008-0000-0A00-000011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実質公債費比率については、平成２８年度の数値（３ヶ年平均）で８．１％となり、前年度と比較して１．６ポイント改善した。</a:t>
          </a:r>
          <a:endParaRPr kumimoji="1" lang="en-US" altLang="ja-JP" sz="1300">
            <a:latin typeface="ＭＳ ゴシック" pitchFamily="49" charset="-128"/>
            <a:ea typeface="ＭＳ ゴシック" pitchFamily="49" charset="-128"/>
          </a:endParaRPr>
        </a:p>
        <a:p>
          <a:pPr>
            <a:lnSpc>
              <a:spcPts val="1400"/>
            </a:lnSpc>
          </a:pPr>
          <a:r>
            <a:rPr kumimoji="1" lang="ja-JP" altLang="en-US" sz="1300">
              <a:latin typeface="ＭＳ ゴシック" pitchFamily="49" charset="-128"/>
              <a:ea typeface="ＭＳ ゴシック" pitchFamily="49" charset="-128"/>
            </a:rPr>
            <a:t>　これは、平成２０年度に借入れした病院特例債の償還が終了したこと、下水道事業会計の公債費に対する繰出金が減となったこと、環境事業組合の起債償還負担分が減となったことなどにより、単年度ベースの比率が３．１ポイント改善したことによるものである。</a:t>
          </a:r>
          <a:endParaRPr kumimoji="1" lang="en-US" altLang="ja-JP" sz="1300">
            <a:latin typeface="ＭＳ ゴシック" pitchFamily="49" charset="-128"/>
            <a:ea typeface="ＭＳ ゴシック" pitchFamily="49" charset="-128"/>
          </a:endParaRPr>
        </a:p>
        <a:p>
          <a:pPr>
            <a:lnSpc>
              <a:spcPts val="1500"/>
            </a:lnSpc>
          </a:pP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10241" name="Chart 5">
          <a:extLst>
            <a:ext uri="{FF2B5EF4-FFF2-40B4-BE49-F238E27FC236}">
              <a16:creationId xmlns:a16="http://schemas.microsoft.com/office/drawing/2014/main" id="{00000000-0008-0000-0B00-000001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10242" name="正方形/長方形 3">
          <a:extLst>
            <a:ext uri="{FF2B5EF4-FFF2-40B4-BE49-F238E27FC236}">
              <a16:creationId xmlns:a16="http://schemas.microsoft.com/office/drawing/2014/main" id="{00000000-0008-0000-0B00-0000022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10244" name="正方形/長方形 36" descr="右上がり対角線 (太)">
          <a:extLst>
            <a:ext uri="{FF2B5EF4-FFF2-40B4-BE49-F238E27FC236}">
              <a16:creationId xmlns:a16="http://schemas.microsoft.com/office/drawing/2014/main" id="{00000000-0008-0000-0B00-0000042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10245" name="正方形/長方形 37" descr="右下がり対角線 (太)">
          <a:extLst>
            <a:ext uri="{FF2B5EF4-FFF2-40B4-BE49-F238E27FC236}">
              <a16:creationId xmlns:a16="http://schemas.microsoft.com/office/drawing/2014/main" id="{00000000-0008-0000-0B00-0000052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10246" name="正方形/長方形 38" descr="右上がり対角線 (太)">
          <a:extLst>
            <a:ext uri="{FF2B5EF4-FFF2-40B4-BE49-F238E27FC236}">
              <a16:creationId xmlns:a16="http://schemas.microsoft.com/office/drawing/2014/main" id="{00000000-0008-0000-0B00-0000062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10247" name="正方形/長方形 39" descr="右下がり対角線 (太)">
          <a:extLst>
            <a:ext uri="{FF2B5EF4-FFF2-40B4-BE49-F238E27FC236}">
              <a16:creationId xmlns:a16="http://schemas.microsoft.com/office/drawing/2014/main" id="{00000000-0008-0000-0B00-0000072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10248" name="正方形/長方形 40" descr="右上がり対角線 (太)">
          <a:extLst>
            <a:ext uri="{FF2B5EF4-FFF2-40B4-BE49-F238E27FC236}">
              <a16:creationId xmlns:a16="http://schemas.microsoft.com/office/drawing/2014/main" id="{00000000-0008-0000-0B00-0000082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249" name="正方形/長方形 41" descr="右下がり対角線 (太)">
          <a:extLst>
            <a:ext uri="{FF2B5EF4-FFF2-40B4-BE49-F238E27FC236}">
              <a16:creationId xmlns:a16="http://schemas.microsoft.com/office/drawing/2014/main" id="{00000000-0008-0000-0B00-0000092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0250" name="正方形/長方形 42" descr="右上がり対角線 (太)">
          <a:extLst>
            <a:ext uri="{FF2B5EF4-FFF2-40B4-BE49-F238E27FC236}">
              <a16:creationId xmlns:a16="http://schemas.microsoft.com/office/drawing/2014/main" id="{00000000-0008-0000-0B00-00000A2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0251" name="正方形/長方形 43" descr="右下がり対角線 (太)">
          <a:extLst>
            <a:ext uri="{FF2B5EF4-FFF2-40B4-BE49-F238E27FC236}">
              <a16:creationId xmlns:a16="http://schemas.microsoft.com/office/drawing/2014/main" id="{00000000-0008-0000-0B00-00000B2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0252" name="正方形/長方形 44" descr="右上がり対角線 (太)">
          <a:extLst>
            <a:ext uri="{FF2B5EF4-FFF2-40B4-BE49-F238E27FC236}">
              <a16:creationId xmlns:a16="http://schemas.microsoft.com/office/drawing/2014/main" id="{00000000-0008-0000-0B00-00000C2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0253" name="正方形/長方形 45" descr="右下がり対角線 (太)">
          <a:extLst>
            <a:ext uri="{FF2B5EF4-FFF2-40B4-BE49-F238E27FC236}">
              <a16:creationId xmlns:a16="http://schemas.microsoft.com/office/drawing/2014/main" id="{00000000-0008-0000-0B00-00000D2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0254" name="正方形/長方形 46" descr="右上がり対角線 (太)">
          <a:extLst>
            <a:ext uri="{FF2B5EF4-FFF2-40B4-BE49-F238E27FC236}">
              <a16:creationId xmlns:a16="http://schemas.microsoft.com/office/drawing/2014/main" id="{00000000-0008-0000-0B00-00000E2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0255" name="直線コネクタ 20">
          <a:extLst>
            <a:ext uri="{FF2B5EF4-FFF2-40B4-BE49-F238E27FC236}">
              <a16:creationId xmlns:a16="http://schemas.microsoft.com/office/drawing/2014/main" id="{00000000-0008-0000-0B00-00000F2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0256" name="Oval 182">
          <a:extLst>
            <a:ext uri="{FF2B5EF4-FFF2-40B4-BE49-F238E27FC236}">
              <a16:creationId xmlns:a16="http://schemas.microsoft.com/office/drawing/2014/main" id="{00000000-0008-0000-0B00-0000102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10260" name="Line 22">
          <a:extLst>
            <a:ext uri="{FF2B5EF4-FFF2-40B4-BE49-F238E27FC236}">
              <a16:creationId xmlns:a16="http://schemas.microsoft.com/office/drawing/2014/main" id="{00000000-0008-0000-0B00-0000142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将来負担比率については、６．５％となり、前年度数値の１９．４％より１２．９ポイント改善した。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公営企業会計及び一部事務組合の地方債の償還が順調に進んでおり、公営企業等繰入見込額及び組合等負担等見込額がそれぞれ減となったこと、一般会計の市債現在高が減となったこと、前年度に引き続き連結実質収支の黒字が維持できたことなど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今後も後年度への負担を少しでも軽減するよう、一般会計だけでなく公営企業・一部事務組合も含めて新規事業等の実施については精査し、財政の健全化に努める。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70,698
69,581
25.33
23,933,202
23,734,690
178,175
14,784,865
19,437,393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8.1
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200">
              <a:latin typeface="ＭＳ Ｐゴシック"/>
            </a:rPr>
            <a:t>　</a:t>
          </a:r>
          <a:r>
            <a:rPr lang="ja-JP" altLang="ja-JP" sz="1300">
              <a:solidFill>
                <a:schemeClr val="dk1"/>
              </a:solidFill>
              <a:effectLst/>
              <a:latin typeface="+mn-lt"/>
              <a:ea typeface="+mn-ea"/>
              <a:cs typeface="+mn-cs"/>
            </a:rPr>
            <a:t>景気回復の兆しを受けて個人所得の増が見受けられるものの、法人市民税は減収が続いており、今後も人口減少や生産年齢人口の減など</a:t>
          </a:r>
          <a:r>
            <a:rPr lang="ja-JP" altLang="en-US" sz="1300">
              <a:solidFill>
                <a:schemeClr val="dk1"/>
              </a:solidFill>
              <a:effectLst/>
              <a:latin typeface="+mn-lt"/>
              <a:ea typeface="+mn-ea"/>
              <a:cs typeface="+mn-cs"/>
            </a:rPr>
            <a:t>により</a:t>
          </a:r>
          <a:r>
            <a:rPr lang="ja-JP" altLang="ja-JP" sz="1300">
              <a:solidFill>
                <a:schemeClr val="dk1"/>
              </a:solidFill>
              <a:effectLst/>
              <a:latin typeface="+mn-lt"/>
              <a:ea typeface="+mn-ea"/>
              <a:cs typeface="+mn-cs"/>
            </a:rPr>
            <a:t>市税の大幅な増収は見込めない状況である。また、少子高齢化に伴う社会保障経費や老朽化に伴う施設改修などの投資的経費が増加傾向にあり、厳しい状況が続いているが、指数は前年度と同数の０．６３にとどまった。</a:t>
          </a:r>
        </a:p>
        <a:p>
          <a:pPr>
            <a:lnSpc>
              <a:spcPts val="1600"/>
            </a:lnSpc>
          </a:pPr>
          <a:r>
            <a:rPr lang="ja-JP" altLang="ja-JP" sz="1300">
              <a:solidFill>
                <a:schemeClr val="dk1"/>
              </a:solidFill>
              <a:effectLst/>
              <a:latin typeface="+mn-lt"/>
              <a:ea typeface="+mn-ea"/>
              <a:cs typeface="+mn-cs"/>
            </a:rPr>
            <a:t>　今後も市税等の徴収強化を図り、緊急性の高い事業を最優先させることで普通建設事業費の抑制を行うなど、財政基盤の強化に努める。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78015</xdr:rowOff>
    </xdr:from>
    <xdr:to>
      <xdr:col>7</xdr:col>
      <xdr:colOff>152400</xdr:colOff>
      <xdr:row>43</xdr:row>
      <xdr:rowOff>78015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43</xdr:row>
      <xdr:rowOff>78015</xdr:rowOff>
    </xdr:from>
    <xdr:to>
      <xdr:col>6</xdr:col>
      <xdr:colOff>0</xdr:colOff>
      <xdr:row>43</xdr:row>
      <xdr:rowOff>78015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a:extLst>
            <a:ext uri="{FF2B5EF4-FFF2-40B4-BE49-F238E27FC236}">
              <a16:creationId xmlns:a16="http://schemas.microsoft.com/office/drawing/2014/main" id="{00000000-0008-0000-0300-00004A000000}"/>
            </a:ext>
          </a:extLst>
        </xdr:cNvPr>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40</xdr:row>
      <xdr:rowOff>138084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9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60778</xdr:rowOff>
    </xdr:from>
    <xdr:to>
      <xdr:col>4</xdr:col>
      <xdr:colOff>482600</xdr:colOff>
      <xdr:row>43</xdr:row>
      <xdr:rowOff>78015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7" name="フローチャート : 判断 76">
          <a:extLst>
            <a:ext uri="{FF2B5EF4-FFF2-40B4-BE49-F238E27FC236}">
              <a16:creationId xmlns:a16="http://schemas.microsoft.com/office/drawing/2014/main" id="{00000000-0008-0000-0300-00004D000000}"/>
            </a:ext>
          </a:extLst>
        </xdr:cNvPr>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43</xdr:row>
      <xdr:rowOff>113592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60778</xdr:rowOff>
    </xdr:from>
    <xdr:to>
      <xdr:col>3</xdr:col>
      <xdr:colOff>279400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27215</xdr:rowOff>
    </xdr:from>
    <xdr:to>
      <xdr:col>3</xdr:col>
      <xdr:colOff>330200</xdr:colOff>
      <xdr:row>43</xdr:row>
      <xdr:rowOff>128815</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43</xdr:row>
      <xdr:rowOff>113592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82" name="フローチャート : 判断 81">
          <a:extLst>
            <a:ext uri="{FF2B5EF4-FFF2-40B4-BE49-F238E27FC236}">
              <a16:creationId xmlns:a16="http://schemas.microsoft.com/office/drawing/2014/main" id="{00000000-0008-0000-0300-000052000000}"/>
            </a:ext>
          </a:extLst>
        </xdr:cNvPr>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43</xdr:row>
      <xdr:rowOff>113592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27215</xdr:rowOff>
    </xdr:from>
    <xdr:to>
      <xdr:col>7</xdr:col>
      <xdr:colOff>203200</xdr:colOff>
      <xdr:row>43</xdr:row>
      <xdr:rowOff>128815</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42</xdr:row>
      <xdr:rowOff>170742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27215</xdr:rowOff>
    </xdr:from>
    <xdr:to>
      <xdr:col>6</xdr:col>
      <xdr:colOff>50800</xdr:colOff>
      <xdr:row>43</xdr:row>
      <xdr:rowOff>128815</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43</xdr:row>
      <xdr:rowOff>113592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27215</xdr:rowOff>
    </xdr:from>
    <xdr:to>
      <xdr:col>4</xdr:col>
      <xdr:colOff>533400</xdr:colOff>
      <xdr:row>43</xdr:row>
      <xdr:rowOff>128815</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41</xdr:row>
      <xdr:rowOff>138992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97" name="円/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41</xdr:row>
      <xdr:rowOff>121755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歳入面においては、市税</a:t>
          </a:r>
          <a:r>
            <a:rPr lang="ja-JP" altLang="en-US" sz="1100">
              <a:solidFill>
                <a:schemeClr val="dk1"/>
              </a:solidFill>
              <a:effectLst/>
              <a:latin typeface="+mn-lt"/>
              <a:ea typeface="+mn-ea"/>
              <a:cs typeface="+mn-cs"/>
            </a:rPr>
            <a:t>や地方消費税交付金などの減により</a:t>
          </a:r>
          <a:r>
            <a:rPr lang="ja-JP" altLang="ja-JP" sz="1100">
              <a:solidFill>
                <a:schemeClr val="dk1"/>
              </a:solidFill>
              <a:effectLst/>
              <a:latin typeface="+mn-lt"/>
              <a:ea typeface="+mn-ea"/>
              <a:cs typeface="+mn-cs"/>
            </a:rPr>
            <a:t>、臨時財政対策債を加えた総額で対前年度比約５億１千万円の</a:t>
          </a:r>
          <a:r>
            <a:rPr lang="ja-JP" altLang="en-US" sz="1100">
              <a:solidFill>
                <a:schemeClr val="dk1"/>
              </a:solidFill>
              <a:effectLst/>
              <a:latin typeface="+mn-lt"/>
              <a:ea typeface="+mn-ea"/>
              <a:cs typeface="+mn-cs"/>
            </a:rPr>
            <a:t>大幅な</a:t>
          </a:r>
          <a:r>
            <a:rPr lang="ja-JP" altLang="ja-JP" sz="1100">
              <a:solidFill>
                <a:schemeClr val="dk1"/>
              </a:solidFill>
              <a:effectLst/>
              <a:latin typeface="+mn-lt"/>
              <a:ea typeface="+mn-ea"/>
              <a:cs typeface="+mn-cs"/>
            </a:rPr>
            <a:t>減となった。</a:t>
          </a:r>
        </a:p>
        <a:p>
          <a:r>
            <a:rPr lang="ja-JP" altLang="ja-JP" sz="1100">
              <a:solidFill>
                <a:schemeClr val="dk1"/>
              </a:solidFill>
              <a:effectLst/>
              <a:latin typeface="+mn-lt"/>
              <a:ea typeface="+mn-ea"/>
              <a:cs typeface="+mn-cs"/>
            </a:rPr>
            <a:t>　一方、歳出面においては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職員給料の減額措置による人件費の減</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下水道</a:t>
          </a:r>
          <a:r>
            <a:rPr lang="ja-JP" altLang="en-US" sz="1100">
              <a:solidFill>
                <a:schemeClr val="dk1"/>
              </a:solidFill>
              <a:effectLst/>
              <a:latin typeface="+mn-lt"/>
              <a:ea typeface="+mn-ea"/>
              <a:cs typeface="+mn-cs"/>
            </a:rPr>
            <a:t>事業</a:t>
          </a:r>
          <a:r>
            <a:rPr lang="ja-JP" altLang="ja-JP" sz="1100">
              <a:solidFill>
                <a:schemeClr val="dk1"/>
              </a:solidFill>
              <a:effectLst/>
              <a:latin typeface="+mn-lt"/>
              <a:ea typeface="+mn-ea"/>
              <a:cs typeface="+mn-cs"/>
            </a:rPr>
            <a:t>会計繰出金の減による補助費等</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減</a:t>
          </a:r>
          <a:r>
            <a:rPr lang="ja-JP" altLang="en-US" sz="1100">
              <a:solidFill>
                <a:schemeClr val="dk1"/>
              </a:solidFill>
              <a:effectLst/>
              <a:latin typeface="+mn-lt"/>
              <a:ea typeface="+mn-ea"/>
              <a:cs typeface="+mn-cs"/>
            </a:rPr>
            <a:t>などにより</a:t>
          </a:r>
          <a:r>
            <a:rPr lang="ja-JP" altLang="ja-JP" sz="1100">
              <a:solidFill>
                <a:schemeClr val="dk1"/>
              </a:solidFill>
              <a:effectLst/>
              <a:latin typeface="+mn-lt"/>
              <a:ea typeface="+mn-ea"/>
              <a:cs typeface="+mn-cs"/>
            </a:rPr>
            <a:t>、総額で対前年度比約９千万円の減となった。</a:t>
          </a:r>
        </a:p>
        <a:p>
          <a:pPr>
            <a:lnSpc>
              <a:spcPts val="1300"/>
            </a:lnSpc>
          </a:pPr>
          <a:r>
            <a:rPr lang="ja-JP" altLang="ja-JP" sz="1100">
              <a:solidFill>
                <a:schemeClr val="dk1"/>
              </a:solidFill>
              <a:effectLst/>
              <a:latin typeface="+mn-lt"/>
              <a:ea typeface="+mn-ea"/>
              <a:cs typeface="+mn-cs"/>
            </a:rPr>
            <a:t>　これらの結果、歳入の減が歳出</a:t>
          </a:r>
          <a:r>
            <a:rPr lang="ja-JP" altLang="en-US" sz="1100">
              <a:solidFill>
                <a:schemeClr val="dk1"/>
              </a:solidFill>
              <a:effectLst/>
              <a:latin typeface="+mn-lt"/>
              <a:ea typeface="+mn-ea"/>
              <a:cs typeface="+mn-cs"/>
            </a:rPr>
            <a:t>の減</a:t>
          </a:r>
          <a:r>
            <a:rPr lang="ja-JP" altLang="ja-JP" sz="1100">
              <a:solidFill>
                <a:schemeClr val="dk1"/>
              </a:solidFill>
              <a:effectLst/>
              <a:latin typeface="+mn-lt"/>
              <a:ea typeface="+mn-ea"/>
              <a:cs typeface="+mn-cs"/>
            </a:rPr>
            <a:t>を上回ったため経常収支比率は９９．２％となり、前年度に比べ２．７ポイント悪化した。今後も市税等の収納率の向上や、使用料・手数料などの受益者負担の見直しなど自主財源の確保を図るとともに、歳出面においても各事業の精査を行い、経常収支の改善に努める。</a:t>
          </a:r>
        </a:p>
      </xdr:txBody>
    </xdr:sp>
    <xdr:clientData/>
  </xdr:twoCellAnchor>
  <xdr:oneCellAnchor>
    <xdr:from>
      <xdr:col>1</xdr:col>
      <xdr:colOff>38100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83608</xdr:rowOff>
    </xdr:from>
    <xdr:to>
      <xdr:col>7</xdr:col>
      <xdr:colOff>152400</xdr:colOff>
      <xdr:row>65</xdr:row>
      <xdr:rowOff>20744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56408"/>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64</xdr:row>
      <xdr:rowOff>83608</xdr:rowOff>
    </xdr:from>
    <xdr:to>
      <xdr:col>6</xdr:col>
      <xdr:colOff>0</xdr:colOff>
      <xdr:row>64</xdr:row>
      <xdr:rowOff>91652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0564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61</xdr:row>
      <xdr:rowOff>2346</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82127</xdr:rowOff>
    </xdr:from>
    <xdr:to>
      <xdr:col>4</xdr:col>
      <xdr:colOff>482600</xdr:colOff>
      <xdr:row>64</xdr:row>
      <xdr:rowOff>91652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83477"/>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150495</xdr:rowOff>
    </xdr:from>
    <xdr:to>
      <xdr:col>4</xdr:col>
      <xdr:colOff>533400</xdr:colOff>
      <xdr:row>63</xdr:row>
      <xdr:rowOff>80645</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82127</xdr:rowOff>
    </xdr:from>
    <xdr:to>
      <xdr:col>3</xdr:col>
      <xdr:colOff>279400</xdr:colOff>
      <xdr:row>63</xdr:row>
      <xdr:rowOff>98213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8834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98213</xdr:rowOff>
    </xdr:from>
    <xdr:to>
      <xdr:col>3</xdr:col>
      <xdr:colOff>330200</xdr:colOff>
      <xdr:row>63</xdr:row>
      <xdr:rowOff>28363</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61</xdr:row>
      <xdr:rowOff>38540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a:extLst>
            <a:ext uri="{FF2B5EF4-FFF2-40B4-BE49-F238E27FC236}">
              <a16:creationId xmlns:a16="http://schemas.microsoft.com/office/drawing/2014/main" id="{00000000-0008-0000-0300-000091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61</xdr:row>
      <xdr:rowOff>62671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141394</xdr:rowOff>
    </xdr:from>
    <xdr:to>
      <xdr:col>7</xdr:col>
      <xdr:colOff>203200</xdr:colOff>
      <xdr:row>65</xdr:row>
      <xdr:rowOff>71544</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9022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64</xdr:row>
      <xdr:rowOff>113471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32808</xdr:rowOff>
    </xdr:from>
    <xdr:to>
      <xdr:col>6</xdr:col>
      <xdr:colOff>50800</xdr:colOff>
      <xdr:row>64</xdr:row>
      <xdr:rowOff>134408</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4064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64</xdr:row>
      <xdr:rowOff>119185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40852</xdr:rowOff>
    </xdr:from>
    <xdr:to>
      <xdr:col>4</xdr:col>
      <xdr:colOff>533400</xdr:colOff>
      <xdr:row>64</xdr:row>
      <xdr:rowOff>142452</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3175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64</xdr:row>
      <xdr:rowOff>127229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31327</xdr:rowOff>
    </xdr:from>
    <xdr:to>
      <xdr:col>3</xdr:col>
      <xdr:colOff>330200</xdr:colOff>
      <xdr:row>63</xdr:row>
      <xdr:rowOff>132927</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63</xdr:row>
      <xdr:rowOff>117704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47413</xdr:rowOff>
    </xdr:from>
    <xdr:to>
      <xdr:col>2</xdr:col>
      <xdr:colOff>127000</xdr:colOff>
      <xdr:row>63</xdr:row>
      <xdr:rowOff>149013</xdr:rowOff>
    </xdr:to>
    <xdr:sp macro="" textlink="">
      <xdr:nvSpPr>
        <xdr:cNvPr id="160" name="円/楕円 159">
          <a:extLst>
            <a:ext uri="{FF2B5EF4-FFF2-40B4-BE49-F238E27FC236}">
              <a16:creationId xmlns:a16="http://schemas.microsoft.com/office/drawing/2014/main" id="{00000000-0008-0000-0300-0000A0000000}"/>
            </a:ext>
          </a:extLst>
        </xdr:cNvPr>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63</xdr:row>
      <xdr:rowOff>133790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[88,728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105,304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en-US" sz="1200">
              <a:latin typeface="ＭＳ Ｐゴシック"/>
            </a:rPr>
            <a:t>　類似団体平均値を下回っているが、これはごみ・し尿処理、消防及び学校給食業務をそれぞれ一部事務組合で実施しているためである。前年度と比較して微減となっているのは、人件費の地域手当の改定（７％から１０％）による増を職員給料の減額措置による減が上回ったことが原因と考えられる。</a:t>
          </a:r>
          <a:endParaRPr kumimoji="1" lang="en-US" altLang="ja-JP" sz="1200">
            <a:latin typeface="ＭＳ Ｐゴシック"/>
          </a:endParaRPr>
        </a:p>
        <a:p>
          <a:pPr>
            <a:lnSpc>
              <a:spcPts val="1500"/>
            </a:lnSpc>
          </a:pPr>
          <a:r>
            <a:rPr kumimoji="1" lang="ja-JP" altLang="en-US" sz="1200">
              <a:latin typeface="ＭＳ Ｐゴシック"/>
            </a:rPr>
            <a:t>　今後も定員管理の適正化や事務事業の見直しによりコストの削減に努める。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8694</xdr:rowOff>
    </xdr:from>
    <xdr:to>
      <xdr:col>7</xdr:col>
      <xdr:colOff>152400</xdr:colOff>
      <xdr:row>81</xdr:row>
      <xdr:rowOff>10410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3896144"/>
          <a:ext cx="838200" cy="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170680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8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81</xdr:row>
      <xdr:rowOff>1310</xdr:rowOff>
    </xdr:from>
    <xdr:to>
      <xdr:col>6</xdr:col>
      <xdr:colOff>0</xdr:colOff>
      <xdr:row>81</xdr:row>
      <xdr:rowOff>10410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88760"/>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a:extLst>
            <a:ext uri="{FF2B5EF4-FFF2-40B4-BE49-F238E27FC236}">
              <a16:creationId xmlns:a16="http://schemas.microsoft.com/office/drawing/2014/main" id="{00000000-0008-0000-0300-0000C9000000}"/>
            </a:ext>
          </a:extLst>
        </xdr:cNvPr>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81</xdr:row>
      <xdr:rowOff>95623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83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165365</xdr:rowOff>
    </xdr:from>
    <xdr:to>
      <xdr:col>4</xdr:col>
      <xdr:colOff>482600</xdr:colOff>
      <xdr:row>81</xdr:row>
      <xdr:rowOff>1310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81365"/>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14055</xdr:rowOff>
    </xdr:from>
    <xdr:to>
      <xdr:col>4</xdr:col>
      <xdr:colOff>533400</xdr:colOff>
      <xdr:row>81</xdr:row>
      <xdr:rowOff>115655</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3175000" y="139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81</xdr:row>
      <xdr:rowOff>100432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8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165365</xdr:rowOff>
    </xdr:from>
    <xdr:to>
      <xdr:col>3</xdr:col>
      <xdr:colOff>279400</xdr:colOff>
      <xdr:row>80</xdr:row>
      <xdr:rowOff>167580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881365"/>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12356</xdr:rowOff>
    </xdr:from>
    <xdr:to>
      <xdr:col>3</xdr:col>
      <xdr:colOff>330200</xdr:colOff>
      <xdr:row>81</xdr:row>
      <xdr:rowOff>113956</xdr:rowOff>
    </xdr:to>
    <xdr:sp macro="" textlink="">
      <xdr:nvSpPr>
        <xdr:cNvPr id="207" name="フローチャート : 判断 206">
          <a:extLst>
            <a:ext uri="{FF2B5EF4-FFF2-40B4-BE49-F238E27FC236}">
              <a16:creationId xmlns:a16="http://schemas.microsoft.com/office/drawing/2014/main" id="{00000000-0008-0000-0300-0000CF000000}"/>
            </a:ext>
          </a:extLst>
        </xdr:cNvPr>
        <xdr:cNvSpPr/>
      </xdr:nvSpPr>
      <xdr:spPr>
        <a:xfrm>
          <a:off x="2286000" y="1389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81</xdr:row>
      <xdr:rowOff>98733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9758</xdr:rowOff>
    </xdr:from>
    <xdr:to>
      <xdr:col>2</xdr:col>
      <xdr:colOff>127000</xdr:colOff>
      <xdr:row>81</xdr:row>
      <xdr:rowOff>111358</xdr:rowOff>
    </xdr:to>
    <xdr:sp macro="" textlink="">
      <xdr:nvSpPr>
        <xdr:cNvPr id="209" name="フローチャート : 判断 208">
          <a:extLst>
            <a:ext uri="{FF2B5EF4-FFF2-40B4-BE49-F238E27FC236}">
              <a16:creationId xmlns:a16="http://schemas.microsoft.com/office/drawing/2014/main" id="{00000000-0008-0000-0300-0000D1000000}"/>
            </a:ext>
          </a:extLst>
        </xdr:cNvPr>
        <xdr:cNvSpPr/>
      </xdr:nvSpPr>
      <xdr:spPr>
        <a:xfrm>
          <a:off x="1397000" y="1389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81</xdr:row>
      <xdr:rowOff>96135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8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129344</xdr:rowOff>
    </xdr:from>
    <xdr:to>
      <xdr:col>7</xdr:col>
      <xdr:colOff>203200</xdr:colOff>
      <xdr:row>81</xdr:row>
      <xdr:rowOff>59494</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4902200" y="138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80</xdr:row>
      <xdr:rowOff>50621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88,728</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131060</xdr:rowOff>
    </xdr:from>
    <xdr:to>
      <xdr:col>6</xdr:col>
      <xdr:colOff>50800</xdr:colOff>
      <xdr:row>81</xdr:row>
      <xdr:rowOff>61210</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4064000" y="138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79</xdr:row>
      <xdr:rowOff>71387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15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89,724</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121960</xdr:rowOff>
    </xdr:from>
    <xdr:to>
      <xdr:col>4</xdr:col>
      <xdr:colOff>533400</xdr:colOff>
      <xdr:row>81</xdr:row>
      <xdr:rowOff>52110</xdr:rowOff>
    </xdr:to>
    <xdr:sp macro="" textlink="">
      <xdr:nvSpPr>
        <xdr:cNvPr id="220" name="円/楕円 219">
          <a:extLst>
            <a:ext uri="{FF2B5EF4-FFF2-40B4-BE49-F238E27FC236}">
              <a16:creationId xmlns:a16="http://schemas.microsoft.com/office/drawing/2014/main" id="{00000000-0008-0000-0300-0000DC000000}"/>
            </a:ext>
          </a:extLst>
        </xdr:cNvPr>
        <xdr:cNvSpPr/>
      </xdr:nvSpPr>
      <xdr:spPr>
        <a:xfrm>
          <a:off x="3175000" y="138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79</xdr:row>
      <xdr:rowOff>62287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0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84,444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114565</xdr:rowOff>
    </xdr:from>
    <xdr:to>
      <xdr:col>3</xdr:col>
      <xdr:colOff>330200</xdr:colOff>
      <xdr:row>81</xdr:row>
      <xdr:rowOff>44715</xdr:rowOff>
    </xdr:to>
    <xdr:sp macro="" textlink="">
      <xdr:nvSpPr>
        <xdr:cNvPr id="222" name="円/楕円 221">
          <a:extLst>
            <a:ext uri="{FF2B5EF4-FFF2-40B4-BE49-F238E27FC236}">
              <a16:creationId xmlns:a16="http://schemas.microsoft.com/office/drawing/2014/main" id="{00000000-0008-0000-0300-0000DE000000}"/>
            </a:ext>
          </a:extLst>
        </xdr:cNvPr>
        <xdr:cNvSpPr/>
      </xdr:nvSpPr>
      <xdr:spPr>
        <a:xfrm>
          <a:off x="2286000" y="138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79</xdr:row>
      <xdr:rowOff>54892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9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80,154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116780</xdr:rowOff>
    </xdr:from>
    <xdr:to>
      <xdr:col>2</xdr:col>
      <xdr:colOff>127000</xdr:colOff>
      <xdr:row>81</xdr:row>
      <xdr:rowOff>46930</xdr:rowOff>
    </xdr:to>
    <xdr:sp macro="" textlink="">
      <xdr:nvSpPr>
        <xdr:cNvPr id="224" name="円/楕円 223">
          <a:extLst>
            <a:ext uri="{FF2B5EF4-FFF2-40B4-BE49-F238E27FC236}">
              <a16:creationId xmlns:a16="http://schemas.microsoft.com/office/drawing/2014/main" id="{00000000-0008-0000-0300-0000E0000000}"/>
            </a:ext>
          </a:extLst>
        </xdr:cNvPr>
        <xdr:cNvSpPr/>
      </xdr:nvSpPr>
      <xdr:spPr>
        <a:xfrm>
          <a:off x="1397000" y="138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79</xdr:row>
      <xdr:rowOff>57107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81,439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lang="ja-JP" altLang="ja-JP" sz="1200">
              <a:solidFill>
                <a:schemeClr val="dk1"/>
              </a:solidFill>
              <a:effectLst/>
              <a:latin typeface="+mn-lt"/>
              <a:ea typeface="+mn-ea"/>
              <a:cs typeface="+mn-cs"/>
            </a:rPr>
            <a:t>全職員を対象とした減額措置の影響と年齢階層別給料比較における変動の影響を受け、指数は前年</a:t>
          </a:r>
          <a:r>
            <a:rPr lang="ja-JP" altLang="en-US" sz="1200">
              <a:solidFill>
                <a:schemeClr val="dk1"/>
              </a:solidFill>
              <a:effectLst/>
              <a:latin typeface="+mn-lt"/>
              <a:ea typeface="+mn-ea"/>
              <a:cs typeface="+mn-cs"/>
            </a:rPr>
            <a:t>度</a:t>
          </a:r>
          <a:r>
            <a:rPr lang="ja-JP" altLang="ja-JP" sz="1200">
              <a:solidFill>
                <a:schemeClr val="dk1"/>
              </a:solidFill>
              <a:effectLst/>
              <a:latin typeface="+mn-lt"/>
              <a:ea typeface="+mn-ea"/>
              <a:cs typeface="+mn-cs"/>
            </a:rPr>
            <a:t>から０．４ポイント</a:t>
          </a:r>
          <a:r>
            <a:rPr lang="ja-JP" altLang="en-US" sz="1200">
              <a:solidFill>
                <a:schemeClr val="dk1"/>
              </a:solidFill>
              <a:effectLst/>
              <a:latin typeface="+mn-lt"/>
              <a:ea typeface="+mn-ea"/>
              <a:cs typeface="+mn-cs"/>
            </a:rPr>
            <a:t>の減となり</a:t>
          </a:r>
          <a:r>
            <a:rPr lang="ja-JP" altLang="ja-JP" sz="1200">
              <a:solidFill>
                <a:schemeClr val="dk1"/>
              </a:solidFill>
              <a:effectLst/>
              <a:latin typeface="+mn-lt"/>
              <a:ea typeface="+mn-ea"/>
              <a:cs typeface="+mn-cs"/>
            </a:rPr>
            <a:t>、類似団体平均値との比較においても１．１ポイント下回ることとなった。</a:t>
          </a:r>
        </a:p>
        <a:p>
          <a:pPr>
            <a:lnSpc>
              <a:spcPts val="1400"/>
            </a:lnSpc>
          </a:pPr>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今後も指数の上昇要因に注意を払いながら、適切な給与水準の維持に努める。</a:t>
          </a:r>
        </a:p>
        <a:p>
          <a:pPr>
            <a:lnSpc>
              <a:spcPts val="1400"/>
            </a:lnSpc>
          </a:pPr>
          <a:endParaRPr kumimoji="1" lang="ja-JP" altLang="en-US" sz="12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80</xdr:row>
      <xdr:rowOff>78232</xdr:rowOff>
    </xdr:from>
    <xdr:to>
      <xdr:col>24</xdr:col>
      <xdr:colOff>558800</xdr:colOff>
      <xdr:row>85</xdr:row>
      <xdr:rowOff>12446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94232"/>
          <a:ext cx="0" cy="7914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155973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455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85</xdr:row>
      <xdr:rowOff>12446</xdr:rowOff>
    </xdr:from>
    <xdr:to>
      <xdr:col>24</xdr:col>
      <xdr:colOff>647700</xdr:colOff>
      <xdr:row>85</xdr:row>
      <xdr:rowOff>12446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58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164609</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78232</xdr:rowOff>
    </xdr:from>
    <xdr:to>
      <xdr:col>24</xdr:col>
      <xdr:colOff>647700</xdr:colOff>
      <xdr:row>80</xdr:row>
      <xdr:rowOff>78232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138430</xdr:rowOff>
    </xdr:from>
    <xdr:to>
      <xdr:col>24</xdr:col>
      <xdr:colOff>558800</xdr:colOff>
      <xdr:row>82</xdr:row>
      <xdr:rowOff>5587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025880"/>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71645</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1305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99568</xdr:rowOff>
    </xdr:from>
    <xdr:to>
      <xdr:col>24</xdr:col>
      <xdr:colOff>609600</xdr:colOff>
      <xdr:row>83</xdr:row>
      <xdr:rowOff>29718</xdr:rowOff>
    </xdr:to>
    <xdr:sp macro="" textlink="">
      <xdr:nvSpPr>
        <xdr:cNvPr id="259" name="フローチャート : 判断 258">
          <a:extLst>
            <a:ext uri="{FF2B5EF4-FFF2-40B4-BE49-F238E27FC236}">
              <a16:creationId xmlns:a16="http://schemas.microsoft.com/office/drawing/2014/main" id="{00000000-0008-0000-0300-000003010000}"/>
            </a:ext>
          </a:extLst>
        </xdr:cNvPr>
        <xdr:cNvSpPr/>
      </xdr:nvSpPr>
      <xdr:spPr>
        <a:xfrm>
          <a:off x="16967200" y="141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82</xdr:row>
      <xdr:rowOff>5587</xdr:rowOff>
    </xdr:from>
    <xdr:to>
      <xdr:col>23</xdr:col>
      <xdr:colOff>406400</xdr:colOff>
      <xdr:row>84</xdr:row>
      <xdr:rowOff>87376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64487"/>
          <a:ext cx="889000" cy="4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99568</xdr:rowOff>
    </xdr:from>
    <xdr:to>
      <xdr:col>23</xdr:col>
      <xdr:colOff>457200</xdr:colOff>
      <xdr:row>83</xdr:row>
      <xdr:rowOff>29718</xdr:rowOff>
    </xdr:to>
    <xdr:sp macro="" textlink="">
      <xdr:nvSpPr>
        <xdr:cNvPr id="261" name="フローチャート : 判断 260">
          <a:extLst>
            <a:ext uri="{FF2B5EF4-FFF2-40B4-BE49-F238E27FC236}">
              <a16:creationId xmlns:a16="http://schemas.microsoft.com/office/drawing/2014/main" id="{00000000-0008-0000-0300-000005010000}"/>
            </a:ext>
          </a:extLst>
        </xdr:cNvPr>
        <xdr:cNvSpPr/>
      </xdr:nvSpPr>
      <xdr:spPr>
        <a:xfrm>
          <a:off x="16129000" y="141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83</xdr:row>
      <xdr:rowOff>14495</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4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97537</xdr:rowOff>
    </xdr:from>
    <xdr:to>
      <xdr:col>22</xdr:col>
      <xdr:colOff>203200</xdr:colOff>
      <xdr:row>84</xdr:row>
      <xdr:rowOff>87376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13537"/>
          <a:ext cx="889000" cy="6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70613</xdr:rowOff>
    </xdr:from>
    <xdr:to>
      <xdr:col>22</xdr:col>
      <xdr:colOff>254000</xdr:colOff>
      <xdr:row>83</xdr:row>
      <xdr:rowOff>763</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5240000" y="141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81</xdr:row>
      <xdr:rowOff>10940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389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97537</xdr:rowOff>
    </xdr:from>
    <xdr:to>
      <xdr:col>21</xdr:col>
      <xdr:colOff>0</xdr:colOff>
      <xdr:row>89</xdr:row>
      <xdr:rowOff>21589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813537"/>
          <a:ext cx="889000" cy="146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70613</xdr:rowOff>
    </xdr:from>
    <xdr:to>
      <xdr:col>21</xdr:col>
      <xdr:colOff>50800</xdr:colOff>
      <xdr:row>83</xdr:row>
      <xdr:rowOff>763</xdr:rowOff>
    </xdr:to>
    <xdr:sp macro="" textlink="">
      <xdr:nvSpPr>
        <xdr:cNvPr id="267" name="フローチャート : 判断 266">
          <a:extLst>
            <a:ext uri="{FF2B5EF4-FFF2-40B4-BE49-F238E27FC236}">
              <a16:creationId xmlns:a16="http://schemas.microsoft.com/office/drawing/2014/main" id="{00000000-0008-0000-0300-00000B010000}"/>
            </a:ext>
          </a:extLst>
        </xdr:cNvPr>
        <xdr:cNvSpPr/>
      </xdr:nvSpPr>
      <xdr:spPr>
        <a:xfrm>
          <a:off x="14351000" y="141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82</xdr:row>
      <xdr:rowOff>156990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69" name="フローチャート : 判断 268">
          <a:extLst>
            <a:ext uri="{FF2B5EF4-FFF2-40B4-BE49-F238E27FC236}">
              <a16:creationId xmlns:a16="http://schemas.microsoft.com/office/drawing/2014/main" id="{00000000-0008-0000-0300-00000D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85</xdr:row>
      <xdr:rowOff>87647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87630</xdr:rowOff>
    </xdr:from>
    <xdr:to>
      <xdr:col>24</xdr:col>
      <xdr:colOff>609600</xdr:colOff>
      <xdr:row>82</xdr:row>
      <xdr:rowOff>17780</xdr:rowOff>
    </xdr:to>
    <xdr:sp macro="" textlink="">
      <xdr:nvSpPr>
        <xdr:cNvPr id="276" name="円/楕円 275">
          <a:extLst>
            <a:ext uri="{FF2B5EF4-FFF2-40B4-BE49-F238E27FC236}">
              <a16:creationId xmlns:a16="http://schemas.microsoft.com/office/drawing/2014/main" id="{00000000-0008-0000-0300-000014010000}"/>
            </a:ext>
          </a:extLst>
        </xdr:cNvPr>
        <xdr:cNvSpPr/>
      </xdr:nvSpPr>
      <xdr:spPr>
        <a:xfrm>
          <a:off x="169672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80</xdr:row>
      <xdr:rowOff>104157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2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126237</xdr:rowOff>
    </xdr:from>
    <xdr:to>
      <xdr:col>23</xdr:col>
      <xdr:colOff>457200</xdr:colOff>
      <xdr:row>82</xdr:row>
      <xdr:rowOff>56387</xdr:rowOff>
    </xdr:to>
    <xdr:sp macro="" textlink="">
      <xdr:nvSpPr>
        <xdr:cNvPr id="278" name="円/楕円 277">
          <a:extLst>
            <a:ext uri="{FF2B5EF4-FFF2-40B4-BE49-F238E27FC236}">
              <a16:creationId xmlns:a16="http://schemas.microsoft.com/office/drawing/2014/main" id="{00000000-0008-0000-0300-000016010000}"/>
            </a:ext>
          </a:extLst>
        </xdr:cNvPr>
        <xdr:cNvSpPr/>
      </xdr:nvSpPr>
      <xdr:spPr>
        <a:xfrm>
          <a:off x="16129000" y="140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80</xdr:row>
      <xdr:rowOff>66564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8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36576</xdr:rowOff>
    </xdr:from>
    <xdr:to>
      <xdr:col>22</xdr:col>
      <xdr:colOff>254000</xdr:colOff>
      <xdr:row>84</xdr:row>
      <xdr:rowOff>138176</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52400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84</xdr:row>
      <xdr:rowOff>122953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2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46737</xdr:rowOff>
    </xdr:from>
    <xdr:to>
      <xdr:col>21</xdr:col>
      <xdr:colOff>50800</xdr:colOff>
      <xdr:row>80</xdr:row>
      <xdr:rowOff>148337</xdr:rowOff>
    </xdr:to>
    <xdr:sp macro="" textlink="">
      <xdr:nvSpPr>
        <xdr:cNvPr id="282" name="円/楕円 281">
          <a:extLst>
            <a:ext uri="{FF2B5EF4-FFF2-40B4-BE49-F238E27FC236}">
              <a16:creationId xmlns:a16="http://schemas.microsoft.com/office/drawing/2014/main" id="{00000000-0008-0000-0300-00001A010000}"/>
            </a:ext>
          </a:extLst>
        </xdr:cNvPr>
        <xdr:cNvSpPr/>
      </xdr:nvSpPr>
      <xdr:spPr>
        <a:xfrm>
          <a:off x="143510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78</xdr:row>
      <xdr:rowOff>158514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3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84" name="円/楕円 283">
          <a:extLst>
            <a:ext uri="{FF2B5EF4-FFF2-40B4-BE49-F238E27FC236}">
              <a16:creationId xmlns:a16="http://schemas.microsoft.com/office/drawing/2014/main" id="{00000000-0008-0000-0300-00001C010000}"/>
            </a:ext>
          </a:extLst>
        </xdr:cNvPr>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89</xdr:row>
      <xdr:rowOff>57166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lang="ja-JP" altLang="en-US" sz="1100">
              <a:solidFill>
                <a:schemeClr val="dk1"/>
              </a:solidFill>
              <a:effectLst/>
              <a:latin typeface="+mn-lt"/>
              <a:ea typeface="+mn-ea"/>
              <a:cs typeface="+mn-cs"/>
            </a:rPr>
            <a:t>　</a:t>
          </a:r>
          <a:r>
            <a:rPr lang="ja-JP" altLang="ja-JP" sz="1200">
              <a:solidFill>
                <a:schemeClr val="dk1"/>
              </a:solidFill>
              <a:effectLst/>
              <a:latin typeface="+mn-lt"/>
              <a:ea typeface="+mn-ea"/>
              <a:cs typeface="+mn-cs"/>
            </a:rPr>
            <a:t>医療機能の強化とサービスの充実を図るために病院職員の採用を積極的に行った影響により、数値は前年</a:t>
          </a:r>
          <a:r>
            <a:rPr lang="ja-JP" altLang="en-US" sz="1200">
              <a:solidFill>
                <a:schemeClr val="dk1"/>
              </a:solidFill>
              <a:effectLst/>
              <a:latin typeface="+mn-lt"/>
              <a:ea typeface="+mn-ea"/>
              <a:cs typeface="+mn-cs"/>
            </a:rPr>
            <a:t>度</a:t>
          </a:r>
          <a:r>
            <a:rPr lang="ja-JP" altLang="ja-JP" sz="1200">
              <a:solidFill>
                <a:schemeClr val="dk1"/>
              </a:solidFill>
              <a:effectLst/>
              <a:latin typeface="+mn-lt"/>
              <a:ea typeface="+mn-ea"/>
              <a:cs typeface="+mn-cs"/>
            </a:rPr>
            <a:t>より０．０１ポイント</a:t>
          </a:r>
          <a:r>
            <a:rPr lang="ja-JP" altLang="en-US" sz="1200">
              <a:solidFill>
                <a:schemeClr val="dk1"/>
              </a:solidFill>
              <a:effectLst/>
              <a:latin typeface="+mn-lt"/>
              <a:ea typeface="+mn-ea"/>
              <a:cs typeface="+mn-cs"/>
            </a:rPr>
            <a:t>の</a:t>
          </a:r>
          <a:r>
            <a:rPr lang="ja-JP" altLang="ja-JP" sz="1200">
              <a:solidFill>
                <a:schemeClr val="dk1"/>
              </a:solidFill>
              <a:effectLst/>
              <a:latin typeface="+mn-lt"/>
              <a:ea typeface="+mn-ea"/>
              <a:cs typeface="+mn-cs"/>
            </a:rPr>
            <a:t>微増となったが、類似団体の職員数平均値を下回るものとなっている。</a:t>
          </a:r>
        </a:p>
        <a:p>
          <a:pPr>
            <a:lnSpc>
              <a:spcPts val="1500"/>
            </a:lnSpc>
          </a:pPr>
          <a:r>
            <a:rPr lang="ja-JP" altLang="en-US" sz="1200">
              <a:solidFill>
                <a:schemeClr val="dk1"/>
              </a:solidFill>
              <a:effectLst/>
              <a:latin typeface="+mn-lt"/>
              <a:ea typeface="+mn-ea"/>
              <a:cs typeface="+mn-cs"/>
            </a:rPr>
            <a:t>　今後</a:t>
          </a:r>
          <a:r>
            <a:rPr lang="ja-JP" altLang="ja-JP" sz="1200">
              <a:solidFill>
                <a:schemeClr val="dk1"/>
              </a:solidFill>
              <a:effectLst/>
              <a:latin typeface="+mn-lt"/>
              <a:ea typeface="+mn-ea"/>
              <a:cs typeface="+mn-cs"/>
            </a:rPr>
            <a:t>人口動態や市民ニーズを注視しつつ、選択と集中による事業精査を進めることによって職員数の適正化に努める。</a:t>
          </a:r>
        </a:p>
        <a:p>
          <a:pPr>
            <a:lnSpc>
              <a:spcPts val="1500"/>
            </a:lnSpc>
          </a:pPr>
          <a:endParaRPr kumimoji="1" lang="ja-JP" altLang="en-US" sz="12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17356</xdr:rowOff>
    </xdr:from>
    <xdr:to>
      <xdr:col>24</xdr:col>
      <xdr:colOff>558800</xdr:colOff>
      <xdr:row>60</xdr:row>
      <xdr:rowOff>19368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4356"/>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100982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9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2" name="フローチャート : 判断 321">
          <a:extLst>
            <a:ext uri="{FF2B5EF4-FFF2-40B4-BE49-F238E27FC236}">
              <a16:creationId xmlns:a16="http://schemas.microsoft.com/office/drawing/2014/main" id="{00000000-0008-0000-0300-000042010000}"/>
            </a:ext>
          </a:extLst>
        </xdr:cNvPr>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60</xdr:row>
      <xdr:rowOff>17356</xdr:rowOff>
    </xdr:from>
    <xdr:to>
      <xdr:col>23</xdr:col>
      <xdr:colOff>406400</xdr:colOff>
      <xdr:row>60</xdr:row>
      <xdr:rowOff>29421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043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1270</xdr:rowOff>
    </xdr:from>
    <xdr:to>
      <xdr:col>22</xdr:col>
      <xdr:colOff>203200</xdr:colOff>
      <xdr:row>60</xdr:row>
      <xdr:rowOff>29421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8827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62</xdr:row>
      <xdr:rowOff>25734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154622</xdr:rowOff>
    </xdr:from>
    <xdr:to>
      <xdr:col>21</xdr:col>
      <xdr:colOff>0</xdr:colOff>
      <xdr:row>60</xdr:row>
      <xdr:rowOff>1270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7017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30" name="フローチャート : 判断 329">
          <a:extLst>
            <a:ext uri="{FF2B5EF4-FFF2-40B4-BE49-F238E27FC236}">
              <a16:creationId xmlns:a16="http://schemas.microsoft.com/office/drawing/2014/main" id="{00000000-0008-0000-0300-00004A010000}"/>
            </a:ext>
          </a:extLst>
        </xdr:cNvPr>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62</xdr:row>
      <xdr:rowOff>33778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32" name="フローチャート : 判断 331">
          <a:extLst>
            <a:ext uri="{FF2B5EF4-FFF2-40B4-BE49-F238E27FC236}">
              <a16:creationId xmlns:a16="http://schemas.microsoft.com/office/drawing/2014/main" id="{00000000-0008-0000-0300-00004C010000}"/>
            </a:ext>
          </a:extLst>
        </xdr:cNvPr>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62</xdr:row>
      <xdr:rowOff>49865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140018</xdr:rowOff>
    </xdr:from>
    <xdr:to>
      <xdr:col>24</xdr:col>
      <xdr:colOff>609600</xdr:colOff>
      <xdr:row>60</xdr:row>
      <xdr:rowOff>70168</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69672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58</xdr:row>
      <xdr:rowOff>156545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138006</xdr:rowOff>
    </xdr:from>
    <xdr:to>
      <xdr:col>23</xdr:col>
      <xdr:colOff>457200</xdr:colOff>
      <xdr:row>60</xdr:row>
      <xdr:rowOff>68156</xdr:rowOff>
    </xdr:to>
    <xdr:sp macro="" textlink="">
      <xdr:nvSpPr>
        <xdr:cNvPr id="341" name="円/楕円 340">
          <a:extLst>
            <a:ext uri="{FF2B5EF4-FFF2-40B4-BE49-F238E27FC236}">
              <a16:creationId xmlns:a16="http://schemas.microsoft.com/office/drawing/2014/main" id="{00000000-0008-0000-0300-000055010000}"/>
            </a:ext>
          </a:extLst>
        </xdr:cNvPr>
        <xdr:cNvSpPr/>
      </xdr:nvSpPr>
      <xdr:spPr>
        <a:xfrm>
          <a:off x="16129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58</xdr:row>
      <xdr:rowOff>78333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150071</xdr:rowOff>
    </xdr:from>
    <xdr:to>
      <xdr:col>22</xdr:col>
      <xdr:colOff>254000</xdr:colOff>
      <xdr:row>60</xdr:row>
      <xdr:rowOff>80221</xdr:rowOff>
    </xdr:to>
    <xdr:sp macro="" textlink="">
      <xdr:nvSpPr>
        <xdr:cNvPr id="343" name="円/楕円 342">
          <a:extLst>
            <a:ext uri="{FF2B5EF4-FFF2-40B4-BE49-F238E27FC236}">
              <a16:creationId xmlns:a16="http://schemas.microsoft.com/office/drawing/2014/main" id="{00000000-0008-0000-0300-000057010000}"/>
            </a:ext>
          </a:extLst>
        </xdr:cNvPr>
        <xdr:cNvSpPr/>
      </xdr:nvSpPr>
      <xdr:spPr>
        <a:xfrm>
          <a:off x="15240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58</xdr:row>
      <xdr:rowOff>90398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121920</xdr:rowOff>
    </xdr:from>
    <xdr:to>
      <xdr:col>21</xdr:col>
      <xdr:colOff>50800</xdr:colOff>
      <xdr:row>60</xdr:row>
      <xdr:rowOff>52070</xdr:rowOff>
    </xdr:to>
    <xdr:sp macro="" textlink="">
      <xdr:nvSpPr>
        <xdr:cNvPr id="345" name="円/楕円 344">
          <a:extLst>
            <a:ext uri="{FF2B5EF4-FFF2-40B4-BE49-F238E27FC236}">
              <a16:creationId xmlns:a16="http://schemas.microsoft.com/office/drawing/2014/main" id="{00000000-0008-0000-0300-000059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58</xdr:row>
      <xdr:rowOff>62247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103822</xdr:rowOff>
    </xdr:from>
    <xdr:to>
      <xdr:col>19</xdr:col>
      <xdr:colOff>533400</xdr:colOff>
      <xdr:row>60</xdr:row>
      <xdr:rowOff>33972</xdr:rowOff>
    </xdr:to>
    <xdr:sp macro="" textlink="">
      <xdr:nvSpPr>
        <xdr:cNvPr id="347" name="円/楕円 346">
          <a:extLst>
            <a:ext uri="{FF2B5EF4-FFF2-40B4-BE49-F238E27FC236}">
              <a16:creationId xmlns:a16="http://schemas.microsoft.com/office/drawing/2014/main" id="{00000000-0008-0000-0300-00005B010000}"/>
            </a:ext>
          </a:extLst>
        </xdr:cNvPr>
        <xdr:cNvSpPr/>
      </xdr:nvSpPr>
      <xdr:spPr>
        <a:xfrm>
          <a:off x="13462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58</xdr:row>
      <xdr:rowOff>44149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8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en-US" sz="1200">
              <a:latin typeface="ＭＳ Ｐゴシック"/>
            </a:rPr>
            <a:t>　実質公債費比率については８．１％となり、前年度より１．６ポイント改善した。これは、平成２５年度に借入れした緊急防災・減債事業債などの元金償還が始まったものの、平成２０年度に借入れした病院特例債及び平成７・１２年度に借入した道路整備事業などの償還が終了したこと、下水道事業会計への公債費に対する繰出金が減となったことなどによるものである。</a:t>
          </a:r>
          <a:endParaRPr kumimoji="1" lang="en-US" altLang="ja-JP" sz="1200">
            <a:latin typeface="ＭＳ Ｐゴシック"/>
          </a:endParaRPr>
        </a:p>
        <a:p>
          <a:r>
            <a:rPr kumimoji="1" lang="ja-JP" altLang="en-US" sz="1200">
              <a:latin typeface="ＭＳ Ｐゴシック"/>
            </a:rPr>
            <a:t>　今後も新規の普通建設事業の精査を行い、地方債の新規発行の抑制に努める。</a:t>
          </a:r>
        </a:p>
      </xdr:txBody>
    </xdr:sp>
    <xdr:clientData/>
  </xdr:twoCellAnchor>
  <xdr:oneCellAnchor>
    <xdr:from>
      <xdr:col>18</xdr:col>
      <xdr:colOff>444500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168366</xdr:rowOff>
    </xdr:from>
    <xdr:to>
      <xdr:col>24</xdr:col>
      <xdr:colOff>558800</xdr:colOff>
      <xdr:row>41</xdr:row>
      <xdr:rowOff>107224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26366"/>
          <a:ext cx="8382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41</xdr:row>
      <xdr:rowOff>107224</xdr:rowOff>
    </xdr:from>
    <xdr:to>
      <xdr:col>23</xdr:col>
      <xdr:colOff>406400</xdr:colOff>
      <xdr:row>41</xdr:row>
      <xdr:rowOff>121013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13667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39</xdr:row>
      <xdr:rowOff>37210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2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114119</xdr:rowOff>
    </xdr:from>
    <xdr:to>
      <xdr:col>22</xdr:col>
      <xdr:colOff>203200</xdr:colOff>
      <xdr:row>41</xdr:row>
      <xdr:rowOff>121013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435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165826</xdr:rowOff>
    </xdr:from>
    <xdr:to>
      <xdr:col>22</xdr:col>
      <xdr:colOff>254000</xdr:colOff>
      <xdr:row>41</xdr:row>
      <xdr:rowOff>95976</xdr:rowOff>
    </xdr:to>
    <xdr:sp macro="" textlink="">
      <xdr:nvSpPr>
        <xdr:cNvPr id="390" name="フローチャート : 判断 389">
          <a:extLst>
            <a:ext uri="{FF2B5EF4-FFF2-40B4-BE49-F238E27FC236}">
              <a16:creationId xmlns:a16="http://schemas.microsoft.com/office/drawing/2014/main" id="{00000000-0008-0000-0300-000086010000}"/>
            </a:ext>
          </a:extLst>
        </xdr:cNvPr>
        <xdr:cNvSpPr/>
      </xdr:nvSpPr>
      <xdr:spPr>
        <a:xfrm>
          <a:off x="15240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39</xdr:row>
      <xdr:rowOff>106153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79647</xdr:rowOff>
    </xdr:from>
    <xdr:to>
      <xdr:col>21</xdr:col>
      <xdr:colOff>0</xdr:colOff>
      <xdr:row>41</xdr:row>
      <xdr:rowOff>114119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0909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3" name="フローチャート :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5" name="フローチャート : 判断 394">
          <a:extLst>
            <a:ext uri="{FF2B5EF4-FFF2-40B4-BE49-F238E27FC236}">
              <a16:creationId xmlns:a16="http://schemas.microsoft.com/office/drawing/2014/main" id="{00000000-0008-0000-0300-00008B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42</xdr:row>
      <xdr:rowOff>12717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117566</xdr:rowOff>
    </xdr:from>
    <xdr:to>
      <xdr:col>24</xdr:col>
      <xdr:colOff>609600</xdr:colOff>
      <xdr:row>41</xdr:row>
      <xdr:rowOff>47716</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69672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40</xdr:row>
      <xdr:rowOff>89643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4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56424</xdr:rowOff>
    </xdr:from>
    <xdr:to>
      <xdr:col>23</xdr:col>
      <xdr:colOff>457200</xdr:colOff>
      <xdr:row>41</xdr:row>
      <xdr:rowOff>158024</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6129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41</xdr:row>
      <xdr:rowOff>142801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7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70213</xdr:rowOff>
    </xdr:from>
    <xdr:to>
      <xdr:col>22</xdr:col>
      <xdr:colOff>254000</xdr:colOff>
      <xdr:row>42</xdr:row>
      <xdr:rowOff>363</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5240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41</xdr:row>
      <xdr:rowOff>156590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63319</xdr:rowOff>
    </xdr:from>
    <xdr:to>
      <xdr:col>21</xdr:col>
      <xdr:colOff>50800</xdr:colOff>
      <xdr:row>41</xdr:row>
      <xdr:rowOff>164919</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4351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41</xdr:row>
      <xdr:rowOff>149696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28847</xdr:rowOff>
    </xdr:from>
    <xdr:to>
      <xdr:col>19</xdr:col>
      <xdr:colOff>533400</xdr:colOff>
      <xdr:row>41</xdr:row>
      <xdr:rowOff>130447</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3462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39</xdr:row>
      <xdr:rowOff>140624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82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将来負担比率については６．５％となり、前年度より１２．９ポイント改善した。これは、公営企業会計及び一部事務組合の地方債の償還が順調に進んでいること、前年度に引き続き連結実質収支の黒字が維持できたこと、一般会計の市債現在高が減となったことなどによるものである。</a:t>
          </a:r>
          <a:endParaRPr kumimoji="1" lang="en-US" altLang="ja-JP" sz="1200">
            <a:latin typeface="ＭＳ Ｐゴシック"/>
          </a:endParaRPr>
        </a:p>
        <a:p>
          <a:r>
            <a:rPr kumimoji="1" lang="ja-JP" altLang="en-US" sz="1200">
              <a:latin typeface="ＭＳ Ｐゴシック"/>
            </a:rPr>
            <a:t>　今後も後年度への負担を少しでも軽減するよう、新規事業等の実施については精査し、財政の健全化に努める。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22648</xdr:rowOff>
    </xdr:from>
    <xdr:to>
      <xdr:col>24</xdr:col>
      <xdr:colOff>558800</xdr:colOff>
      <xdr:row>14</xdr:row>
      <xdr:rowOff>126407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22948"/>
          <a:ext cx="8382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157878</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558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14</xdr:row>
      <xdr:rowOff>126407</xdr:rowOff>
    </xdr:from>
    <xdr:to>
      <xdr:col>23</xdr:col>
      <xdr:colOff>406400</xdr:colOff>
      <xdr:row>15</xdr:row>
      <xdr:rowOff>63542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2670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15</xdr:row>
      <xdr:rowOff>134510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70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63542</xdr:rowOff>
    </xdr:from>
    <xdr:to>
      <xdr:col>22</xdr:col>
      <xdr:colOff>203200</xdr:colOff>
      <xdr:row>15</xdr:row>
      <xdr:rowOff>123063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35292"/>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a:extLst>
            <a:ext uri="{FF2B5EF4-FFF2-40B4-BE49-F238E27FC236}">
              <a16:creationId xmlns:a16="http://schemas.microsoft.com/office/drawing/2014/main" id="{00000000-0008-0000-0300-0000C4010000}"/>
            </a:ext>
          </a:extLst>
        </xdr:cNvPr>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16</xdr:row>
      <xdr:rowOff>32233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123063</xdr:rowOff>
    </xdr:from>
    <xdr:to>
      <xdr:col>21</xdr:col>
      <xdr:colOff>0</xdr:colOff>
      <xdr:row>15</xdr:row>
      <xdr:rowOff>166497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9481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a:extLst>
            <a:ext uri="{FF2B5EF4-FFF2-40B4-BE49-F238E27FC236}">
              <a16:creationId xmlns:a16="http://schemas.microsoft.com/office/drawing/2014/main" id="{00000000-0008-0000-0300-0000C7010000}"/>
            </a:ext>
          </a:extLst>
        </xdr:cNvPr>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16</xdr:row>
      <xdr:rowOff>67623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a:extLst>
            <a:ext uri="{FF2B5EF4-FFF2-40B4-BE49-F238E27FC236}">
              <a16:creationId xmlns:a16="http://schemas.microsoft.com/office/drawing/2014/main" id="{00000000-0008-0000-0300-0000C9010000}"/>
            </a:ext>
          </a:extLst>
        </xdr:cNvPr>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16</xdr:row>
      <xdr:rowOff>131166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143298</xdr:rowOff>
    </xdr:from>
    <xdr:to>
      <xdr:col>24</xdr:col>
      <xdr:colOff>609600</xdr:colOff>
      <xdr:row>14</xdr:row>
      <xdr:rowOff>73448</xdr:rowOff>
    </xdr:to>
    <xdr:sp macro="" textlink="">
      <xdr:nvSpPr>
        <xdr:cNvPr id="464" name="円/楕円 463">
          <a:extLst>
            <a:ext uri="{FF2B5EF4-FFF2-40B4-BE49-F238E27FC236}">
              <a16:creationId xmlns:a16="http://schemas.microsoft.com/office/drawing/2014/main" id="{00000000-0008-0000-0300-0000D0010000}"/>
            </a:ext>
          </a:extLst>
        </xdr:cNvPr>
        <xdr:cNvSpPr/>
      </xdr:nvSpPr>
      <xdr:spPr>
        <a:xfrm>
          <a:off x="16967200" y="2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13</xdr:row>
      <xdr:rowOff>64575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75607</xdr:rowOff>
    </xdr:from>
    <xdr:to>
      <xdr:col>23</xdr:col>
      <xdr:colOff>457200</xdr:colOff>
      <xdr:row>15</xdr:row>
      <xdr:rowOff>5757</xdr:rowOff>
    </xdr:to>
    <xdr:sp macro="" textlink="">
      <xdr:nvSpPr>
        <xdr:cNvPr id="466" name="円/楕円 465">
          <a:extLst>
            <a:ext uri="{FF2B5EF4-FFF2-40B4-BE49-F238E27FC236}">
              <a16:creationId xmlns:a16="http://schemas.microsoft.com/office/drawing/2014/main" id="{00000000-0008-0000-0300-0000D2010000}"/>
            </a:ext>
          </a:extLst>
        </xdr:cNvPr>
        <xdr:cNvSpPr/>
      </xdr:nvSpPr>
      <xdr:spPr>
        <a:xfrm>
          <a:off x="16129000" y="24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13</xdr:row>
      <xdr:rowOff>15934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4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12742</xdr:rowOff>
    </xdr:from>
    <xdr:to>
      <xdr:col>22</xdr:col>
      <xdr:colOff>254000</xdr:colOff>
      <xdr:row>15</xdr:row>
      <xdr:rowOff>114342</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5240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13</xdr:row>
      <xdr:rowOff>124519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3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72263</xdr:rowOff>
    </xdr:from>
    <xdr:to>
      <xdr:col>21</xdr:col>
      <xdr:colOff>50800</xdr:colOff>
      <xdr:row>16</xdr:row>
      <xdr:rowOff>2413</xdr:rowOff>
    </xdr:to>
    <xdr:sp macro="" textlink="">
      <xdr:nvSpPr>
        <xdr:cNvPr id="470" name="円/楕円 469">
          <a:extLst>
            <a:ext uri="{FF2B5EF4-FFF2-40B4-BE49-F238E27FC236}">
              <a16:creationId xmlns:a16="http://schemas.microsoft.com/office/drawing/2014/main" id="{00000000-0008-0000-0300-0000D6010000}"/>
            </a:ext>
          </a:extLst>
        </xdr:cNvPr>
        <xdr:cNvSpPr/>
      </xdr:nvSpPr>
      <xdr:spPr>
        <a:xfrm>
          <a:off x="14351000" y="26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14</xdr:row>
      <xdr:rowOff>12590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41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115697</xdr:rowOff>
    </xdr:from>
    <xdr:to>
      <xdr:col>19</xdr:col>
      <xdr:colOff>533400</xdr:colOff>
      <xdr:row>16</xdr:row>
      <xdr:rowOff>45847</xdr:rowOff>
    </xdr:to>
    <xdr:sp macro="" textlink="">
      <xdr:nvSpPr>
        <xdr:cNvPr id="472" name="円/楕円 471">
          <a:extLst>
            <a:ext uri="{FF2B5EF4-FFF2-40B4-BE49-F238E27FC236}">
              <a16:creationId xmlns:a16="http://schemas.microsoft.com/office/drawing/2014/main" id="{00000000-0008-0000-0300-0000D8010000}"/>
            </a:ext>
          </a:extLst>
        </xdr:cNvPr>
        <xdr:cNvSpPr/>
      </xdr:nvSpPr>
      <xdr:spPr>
        <a:xfrm>
          <a:off x="134620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14</xdr:row>
      <xdr:rowOff>56024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45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70,698
69,581
25.33
23,933,202
23,734,690
178,175
14,784,865
19,437,393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8.1
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6456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a:rPr>
            <a:t>　</a:t>
          </a:r>
          <a:r>
            <a:rPr lang="ja-JP" altLang="ja-JP" sz="1200">
              <a:solidFill>
                <a:schemeClr val="dk1"/>
              </a:solidFill>
              <a:effectLst/>
              <a:latin typeface="+mn-lt"/>
              <a:ea typeface="+mn-ea"/>
              <a:cs typeface="+mn-cs"/>
            </a:rPr>
            <a:t>人件費に係る経常収支比率は、前年度より０．４ポイント悪化し類似団体平均値を上回っている。これは、地域手当の改定（７％から１０％）による増に比べ職員給料の減額措置による減が大きく、人件費全体では減となったものの、経常一般財源等が大幅な減となったことにより悪化したと考えられる。</a:t>
          </a:r>
        </a:p>
        <a:p>
          <a:pPr>
            <a:lnSpc>
              <a:spcPts val="1200"/>
            </a:lnSpc>
          </a:pPr>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ごみ・し尿処理、消防、学校給食の各事務を一部事務組合で行うなど人件費の抑制を図っているが、今後も定員適正化計画に基づく職員数の削減など更なる人件費の削減に努める。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8890</xdr:rowOff>
    </xdr:from>
    <xdr:to>
      <xdr:col>7</xdr:col>
      <xdr:colOff>15875</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36</xdr:row>
      <xdr:rowOff>142240</xdr:rowOff>
    </xdr:from>
    <xdr:to>
      <xdr:col>5</xdr:col>
      <xdr:colOff>549275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73660</xdr:rowOff>
    </xdr:from>
    <xdr:to>
      <xdr:col>4</xdr:col>
      <xdr:colOff>346075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73660</xdr:rowOff>
    </xdr:from>
    <xdr:to>
      <xdr:col>3</xdr:col>
      <xdr:colOff>142875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37</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37</xdr:row>
      <xdr:rowOff>105427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129540</xdr:rowOff>
    </xdr:from>
    <xdr:to>
      <xdr:col>5</xdr:col>
      <xdr:colOff>600075</xdr:colOff>
      <xdr:row>37</xdr:row>
      <xdr:rowOff>59690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91440</xdr:rowOff>
    </xdr:from>
    <xdr:to>
      <xdr:col>4</xdr:col>
      <xdr:colOff>396875</xdr:colOff>
      <xdr:row>37</xdr:row>
      <xdr:rowOff>21590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22860</xdr:rowOff>
    </xdr:from>
    <xdr:to>
      <xdr:col>3</xdr:col>
      <xdr:colOff>193675</xdr:colOff>
      <xdr:row>36</xdr:row>
      <xdr:rowOff>124460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35</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物件費に係る経常収支比率は、前年度より０．６ポイント悪化したものの、類似団体平均値を下回っている。</a:t>
          </a:r>
          <a:r>
            <a:rPr lang="ja-JP" altLang="ja-JP" sz="1200">
              <a:solidFill>
                <a:schemeClr val="dk1"/>
              </a:solidFill>
              <a:effectLst/>
              <a:latin typeface="+mn-lt"/>
              <a:ea typeface="+mn-ea"/>
              <a:cs typeface="+mn-cs"/>
            </a:rPr>
            <a:t>これは、平成１７年度にスタートした新行財政改革に基づく経常的な行政管理に係る経費の削減に伴う効果が大きいためである。</a:t>
          </a:r>
        </a:p>
        <a:p>
          <a:r>
            <a:rPr lang="ja-JP" altLang="ja-JP" sz="1200">
              <a:solidFill>
                <a:schemeClr val="dk1"/>
              </a:solidFill>
              <a:effectLst/>
              <a:latin typeface="+mn-lt"/>
              <a:ea typeface="+mn-ea"/>
              <a:cs typeface="+mn-cs"/>
            </a:rPr>
            <a:t>　今後は、その後継計画である「柏原市行財政健全化戦略</a:t>
          </a:r>
          <a:r>
            <a:rPr lang="ja-JP" altLang="en-US" sz="1200">
              <a:solidFill>
                <a:schemeClr val="dk1"/>
              </a:solidFill>
              <a:effectLst/>
              <a:latin typeface="+mn-lt"/>
              <a:ea typeface="+mn-ea"/>
              <a:cs typeface="+mn-cs"/>
            </a:rPr>
            <a:t>（第２期）</a:t>
          </a:r>
          <a:r>
            <a:rPr lang="ja-JP" altLang="ja-JP" sz="1200">
              <a:solidFill>
                <a:schemeClr val="dk1"/>
              </a:solidFill>
              <a:effectLst/>
              <a:latin typeface="+mn-lt"/>
              <a:ea typeface="+mn-ea"/>
              <a:cs typeface="+mn-cs"/>
            </a:rPr>
            <a:t>」に基づき、この水準を維持できるように努める。</a:t>
          </a:r>
          <a:endParaRPr kumimoji="1" lang="ja-JP" altLang="en-US" sz="12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5080</xdr:rowOff>
    </xdr:from>
    <xdr:to>
      <xdr:col>24</xdr:col>
      <xdr:colOff>31750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8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16</xdr:row>
      <xdr:rowOff>5080</xdr:rowOff>
    </xdr:from>
    <xdr:to>
      <xdr:col>22</xdr:col>
      <xdr:colOff>565150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17</xdr:row>
      <xdr:rowOff>135907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20320</xdr:rowOff>
    </xdr:from>
    <xdr:to>
      <xdr:col>21</xdr:col>
      <xdr:colOff>361950</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160020</xdr:rowOff>
    </xdr:from>
    <xdr:to>
      <xdr:col>21</xdr:col>
      <xdr:colOff>412750</xdr:colOff>
      <xdr:row>17</xdr:row>
      <xdr:rowOff>90170</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17</xdr:row>
      <xdr:rowOff>74947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xdr:rowOff>
    </xdr:from>
    <xdr:to>
      <xdr:col>20</xdr:col>
      <xdr:colOff>158750</xdr:colOff>
      <xdr:row>16</xdr:row>
      <xdr:rowOff>20320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55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106680</xdr:rowOff>
    </xdr:from>
    <xdr:to>
      <xdr:col>20</xdr:col>
      <xdr:colOff>209550</xdr:colOff>
      <xdr:row>17</xdr:row>
      <xdr:rowOff>36830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16</xdr:row>
      <xdr:rowOff>162577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15</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125730</xdr:rowOff>
    </xdr:from>
    <xdr:to>
      <xdr:col>22</xdr:col>
      <xdr:colOff>615950</xdr:colOff>
      <xdr:row>16</xdr:row>
      <xdr:rowOff>55880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14</xdr:row>
      <xdr:rowOff>66057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0</xdr:rowOff>
    </xdr:from>
    <xdr:to>
      <xdr:col>21</xdr:col>
      <xdr:colOff>412750</xdr:colOff>
      <xdr:row>16</xdr:row>
      <xdr:rowOff>101600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140970</xdr:rowOff>
    </xdr:from>
    <xdr:to>
      <xdr:col>20</xdr:col>
      <xdr:colOff>209550</xdr:colOff>
      <xdr:row>16</xdr:row>
      <xdr:rowOff>71120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扶助費に係る経常収支比率は、前年度より０．５ポイント悪化し、類似団体平均値を大きく上回っている。これは、生活保護世帯の減に伴い保護費は減となったが、障害者（児）支援に係る給付費等や子育て支援に係る事業費が増となったことが主な原因と考えられる。</a:t>
          </a:r>
          <a:endParaRPr kumimoji="1" lang="en-US" altLang="ja-JP" sz="1100">
            <a:latin typeface="ＭＳ Ｐゴシック"/>
          </a:endParaRPr>
        </a:p>
        <a:p>
          <a:pPr>
            <a:lnSpc>
              <a:spcPts val="1200"/>
            </a:lnSpc>
          </a:pPr>
          <a:r>
            <a:rPr kumimoji="1" lang="ja-JP" altLang="en-US" sz="1100">
              <a:latin typeface="ＭＳ Ｐゴシック"/>
            </a:rPr>
            <a:t>　扶助費については、少子高齢化の進展に伴い今後も増える見込みであるが、市民サービスを低下させることなく資格審査の適正化及び各種事業の見直しを進め、財政を圧迫する上昇傾向に歯止めをかけられるよう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132443</xdr:rowOff>
    </xdr:from>
    <xdr:to>
      <xdr:col>7</xdr:col>
      <xdr:colOff>15875</xdr:colOff>
      <xdr:row>57</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336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41020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56</xdr:row>
      <xdr:rowOff>132443</xdr:rowOff>
    </xdr:from>
    <xdr:to>
      <xdr:col>5</xdr:col>
      <xdr:colOff>549275</xdr:colOff>
      <xdr:row>57</xdr:row>
      <xdr:rowOff>48078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33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118835</xdr:rowOff>
    </xdr:from>
    <xdr:to>
      <xdr:col>4</xdr:col>
      <xdr:colOff>346075</xdr:colOff>
      <xdr:row>57</xdr:row>
      <xdr:rowOff>48078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48585"/>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53</xdr:row>
      <xdr:rowOff>103612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118835</xdr:rowOff>
    </xdr:from>
    <xdr:to>
      <xdr:col>3</xdr:col>
      <xdr:colOff>142875</xdr:colOff>
      <xdr:row>56</xdr:row>
      <xdr:rowOff>1815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48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53</xdr:row>
      <xdr:rowOff>60070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53</xdr:row>
      <xdr:rowOff>38299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136072</xdr:rowOff>
    </xdr:from>
    <xdr:to>
      <xdr:col>7</xdr:col>
      <xdr:colOff>66675</xdr:colOff>
      <xdr:row>57</xdr:row>
      <xdr:rowOff>66222</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56</xdr:row>
      <xdr:rowOff>108149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81643</xdr:rowOff>
    </xdr:from>
    <xdr:to>
      <xdr:col>5</xdr:col>
      <xdr:colOff>600075</xdr:colOff>
      <xdr:row>57</xdr:row>
      <xdr:rowOff>11793</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56</xdr:row>
      <xdr:rowOff>168020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168728</xdr:rowOff>
    </xdr:from>
    <xdr:to>
      <xdr:col>4</xdr:col>
      <xdr:colOff>396875</xdr:colOff>
      <xdr:row>57</xdr:row>
      <xdr:rowOff>98878</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57</xdr:row>
      <xdr:rowOff>83655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68035</xdr:rowOff>
    </xdr:from>
    <xdr:to>
      <xdr:col>3</xdr:col>
      <xdr:colOff>193675</xdr:colOff>
      <xdr:row>55</xdr:row>
      <xdr:rowOff>169635</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55</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122465</xdr:rowOff>
    </xdr:from>
    <xdr:to>
      <xdr:col>1</xdr:col>
      <xdr:colOff>676275</xdr:colOff>
      <xdr:row>56</xdr:row>
      <xdr:rowOff>52615</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56</xdr:row>
      <xdr:rowOff>37392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その他に係る経常収支比率は、平成２６年度に下水道事業会計が法適化されたことにより類似団体平均値を下回っているが、前年度より０．７ポイント悪化している。これは、国民健康保険事業会計、介護保険事業会計及び後期高齢者医療事業会計への繰出金が増となったことなどによるものである。　</a:t>
          </a:r>
          <a:endParaRPr kumimoji="1" lang="en-US" altLang="ja-JP" sz="1200">
            <a:latin typeface="ＭＳ Ｐゴシック"/>
          </a:endParaRPr>
        </a:p>
        <a:p>
          <a:r>
            <a:rPr kumimoji="1" lang="ja-JP" altLang="en-US" sz="1200">
              <a:latin typeface="ＭＳ Ｐゴシック"/>
            </a:rPr>
            <a:t>　今後も、保険料の適正化及び徴収率の向上を図り、普通会計の負担を減らすことができるように努める。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132443</xdr:rowOff>
    </xdr:from>
    <xdr:to>
      <xdr:col>24</xdr:col>
      <xdr:colOff>31750</xdr:colOff>
      <xdr:row>57</xdr:row>
      <xdr:rowOff>37193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336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99984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7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56</xdr:row>
      <xdr:rowOff>78015</xdr:rowOff>
    </xdr:from>
    <xdr:to>
      <xdr:col>22</xdr:col>
      <xdr:colOff>565150</xdr:colOff>
      <xdr:row>56</xdr:row>
      <xdr:rowOff>132443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79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57</xdr:row>
      <xdr:rowOff>138084</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78015</xdr:rowOff>
    </xdr:from>
    <xdr:to>
      <xdr:col>21</xdr:col>
      <xdr:colOff>361950</xdr:colOff>
      <xdr:row>59</xdr:row>
      <xdr:rowOff>20865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7921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58</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20865</xdr:rowOff>
    </xdr:from>
    <xdr:to>
      <xdr:col>20</xdr:col>
      <xdr:colOff>158750</xdr:colOff>
      <xdr:row>59</xdr:row>
      <xdr:rowOff>86178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36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73478</xdr:rowOff>
    </xdr:from>
    <xdr:to>
      <xdr:col>20</xdr:col>
      <xdr:colOff>209550</xdr:colOff>
      <xdr:row>58</xdr:row>
      <xdr:rowOff>3628</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73478</xdr:rowOff>
    </xdr:from>
    <xdr:to>
      <xdr:col>19</xdr:col>
      <xdr:colOff>6350</xdr:colOff>
      <xdr:row>58</xdr:row>
      <xdr:rowOff>3628</xdr:rowOff>
    </xdr:to>
    <xdr:sp macro="" textlink="">
      <xdr:nvSpPr>
        <xdr:cNvPr id="265" name="フローチャート : 判断 264">
          <a:extLst>
            <a:ext uri="{FF2B5EF4-FFF2-40B4-BE49-F238E27FC236}">
              <a16:creationId xmlns:a16="http://schemas.microsoft.com/office/drawing/2014/main" id="{00000000-0008-0000-0400-000009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56</xdr:row>
      <xdr:rowOff>13805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157843</xdr:rowOff>
    </xdr:from>
    <xdr:to>
      <xdr:col>24</xdr:col>
      <xdr:colOff>82550</xdr:colOff>
      <xdr:row>57</xdr:row>
      <xdr:rowOff>87993</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56</xdr:row>
      <xdr:rowOff>2920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81643</xdr:rowOff>
    </xdr:from>
    <xdr:to>
      <xdr:col>22</xdr:col>
      <xdr:colOff>615950</xdr:colOff>
      <xdr:row>57</xdr:row>
      <xdr:rowOff>11793</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55</xdr:row>
      <xdr:rowOff>21970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27215</xdr:rowOff>
    </xdr:from>
    <xdr:to>
      <xdr:col>21</xdr:col>
      <xdr:colOff>412750</xdr:colOff>
      <xdr:row>56</xdr:row>
      <xdr:rowOff>128815</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141515</xdr:rowOff>
    </xdr:from>
    <xdr:to>
      <xdr:col>20</xdr:col>
      <xdr:colOff>209550</xdr:colOff>
      <xdr:row>59</xdr:row>
      <xdr:rowOff>71665</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59</xdr:row>
      <xdr:rowOff>56442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35378</xdr:rowOff>
    </xdr:from>
    <xdr:to>
      <xdr:col>19</xdr:col>
      <xdr:colOff>6350</xdr:colOff>
      <xdr:row>59</xdr:row>
      <xdr:rowOff>136978</xdr:rowOff>
    </xdr:to>
    <xdr:sp macro="" textlink="">
      <xdr:nvSpPr>
        <xdr:cNvPr id="280" name="円/楕円 279">
          <a:extLst>
            <a:ext uri="{FF2B5EF4-FFF2-40B4-BE49-F238E27FC236}">
              <a16:creationId xmlns:a16="http://schemas.microsoft.com/office/drawing/2014/main" id="{00000000-0008-0000-0400-000018010000}"/>
            </a:ext>
          </a:extLst>
        </xdr:cNvPr>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59</xdr:row>
      <xdr:rowOff>121755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補助費等に係る経常収支比率は、前年度より０．３ポイント改善しているものの、依然として類似団体平均値を大きく上回っている。これは、ごみ・し尿処理、消防、学校給食事務を一部事務組合で行っており、これらの負担金を支出しているためである。</a:t>
          </a:r>
          <a:endParaRPr kumimoji="1" lang="en-US" altLang="ja-JP" sz="1200">
            <a:latin typeface="ＭＳ Ｐゴシック"/>
          </a:endParaRPr>
        </a:p>
        <a:p>
          <a:r>
            <a:rPr kumimoji="1" lang="ja-JP" altLang="en-US" sz="1200">
              <a:latin typeface="ＭＳ Ｐゴシック"/>
            </a:rPr>
            <a:t>　今後も、一部事務組合に対して行財政改革を促し、構成市の負担を少しでも抑制できるように努める。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41</xdr:row>
      <xdr:rowOff>69850</xdr:rowOff>
    </xdr:from>
    <xdr:to>
      <xdr:col>24</xdr:col>
      <xdr:colOff>31750</xdr:colOff>
      <xdr:row>41</xdr:row>
      <xdr:rowOff>86995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70993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104157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41</xdr:row>
      <xdr:rowOff>29845</xdr:rowOff>
    </xdr:from>
    <xdr:to>
      <xdr:col>22</xdr:col>
      <xdr:colOff>565150</xdr:colOff>
      <xdr:row>41</xdr:row>
      <xdr:rowOff>86995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7059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36</xdr:row>
      <xdr:rowOff>10812</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83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81280</xdr:rowOff>
    </xdr:from>
    <xdr:to>
      <xdr:col>21</xdr:col>
      <xdr:colOff>361950</xdr:colOff>
      <xdr:row>41</xdr:row>
      <xdr:rowOff>29845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76783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35</xdr:row>
      <xdr:rowOff>147972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12700</xdr:rowOff>
    </xdr:from>
    <xdr:to>
      <xdr:col>20</xdr:col>
      <xdr:colOff>158750</xdr:colOff>
      <xdr:row>39</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699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35</xdr:row>
      <xdr:rowOff>147972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35</xdr:row>
      <xdr:rowOff>153687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41</xdr:row>
      <xdr:rowOff>19050</xdr:rowOff>
    </xdr:from>
    <xdr:to>
      <xdr:col>24</xdr:col>
      <xdr:colOff>82550</xdr:colOff>
      <xdr:row>41</xdr:row>
      <xdr:rowOff>120650</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6459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40</xdr:row>
      <xdr:rowOff>99077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22</xdr:col>
      <xdr:colOff>514350</xdr:colOff>
      <xdr:row>41</xdr:row>
      <xdr:rowOff>36195</xdr:rowOff>
    </xdr:from>
    <xdr:to>
      <xdr:col>22</xdr:col>
      <xdr:colOff>615950</xdr:colOff>
      <xdr:row>41</xdr:row>
      <xdr:rowOff>137795</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5621000" y="70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41</xdr:row>
      <xdr:rowOff>122572</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7152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150495</xdr:rowOff>
    </xdr:from>
    <xdr:to>
      <xdr:col>21</xdr:col>
      <xdr:colOff>412750</xdr:colOff>
      <xdr:row>41</xdr:row>
      <xdr:rowOff>80645</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4732000" y="70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41</xdr:row>
      <xdr:rowOff>65422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709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30480</xdr:rowOff>
    </xdr:from>
    <xdr:to>
      <xdr:col>20</xdr:col>
      <xdr:colOff>209550</xdr:colOff>
      <xdr:row>39</xdr:row>
      <xdr:rowOff>132080</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3843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39</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133350</xdr:rowOff>
    </xdr:from>
    <xdr:to>
      <xdr:col>19</xdr:col>
      <xdr:colOff>6350</xdr:colOff>
      <xdr:row>39</xdr:row>
      <xdr:rowOff>63500</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2954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39</xdr:row>
      <xdr:rowOff>48277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公債費に係る経常収支比率は、類似団体平均値を下回っているものの、前年度より０．８ポイント悪化している。これは、臨時財政対策債などの元金償還が増となったことが主な原因と考えられる。</a:t>
          </a:r>
          <a:endParaRPr kumimoji="1" lang="en-US" altLang="ja-JP" sz="1200">
            <a:latin typeface="ＭＳ Ｐゴシック"/>
          </a:endParaRPr>
        </a:p>
        <a:p>
          <a:r>
            <a:rPr kumimoji="1" lang="ja-JP" altLang="en-US" sz="1200">
              <a:latin typeface="ＭＳ Ｐゴシック"/>
            </a:rPr>
            <a:t>　今後も地方債の新規発行を伴う新規事業の精査に務め、起債残高の抑制に努める。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154432</xdr:rowOff>
    </xdr:from>
    <xdr:to>
      <xdr:col>7</xdr:col>
      <xdr:colOff>15875</xdr:colOff>
      <xdr:row>77</xdr:row>
      <xdr:rowOff>19558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846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45990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76</xdr:row>
      <xdr:rowOff>154432</xdr:rowOff>
    </xdr:from>
    <xdr:to>
      <xdr:col>5</xdr:col>
      <xdr:colOff>549275</xdr:colOff>
      <xdr:row>77</xdr:row>
      <xdr:rowOff>19558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77</xdr:row>
      <xdr:rowOff>151147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19558</xdr:rowOff>
    </xdr:from>
    <xdr:to>
      <xdr:col>4</xdr:col>
      <xdr:colOff>346075</xdr:colOff>
      <xdr:row>77</xdr:row>
      <xdr:rowOff>28702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21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78</xdr:row>
      <xdr:rowOff>48277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159004</xdr:rowOff>
    </xdr:from>
    <xdr:to>
      <xdr:col>3</xdr:col>
      <xdr:colOff>142875</xdr:colOff>
      <xdr:row>77</xdr:row>
      <xdr:rowOff>28702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89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78</xdr:row>
      <xdr:rowOff>61992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140208</xdr:rowOff>
    </xdr:from>
    <xdr:to>
      <xdr:col>7</xdr:col>
      <xdr:colOff>66675</xdr:colOff>
      <xdr:row>77</xdr:row>
      <xdr:rowOff>70358</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75</xdr:row>
      <xdr:rowOff>156735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103632</xdr:rowOff>
    </xdr:from>
    <xdr:to>
      <xdr:col>5</xdr:col>
      <xdr:colOff>600075</xdr:colOff>
      <xdr:row>77</xdr:row>
      <xdr:rowOff>33782</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75</xdr:row>
      <xdr:rowOff>43959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140208</xdr:rowOff>
    </xdr:from>
    <xdr:to>
      <xdr:col>4</xdr:col>
      <xdr:colOff>396875</xdr:colOff>
      <xdr:row>77</xdr:row>
      <xdr:rowOff>70358</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75</xdr:row>
      <xdr:rowOff>80535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149352</xdr:rowOff>
    </xdr:from>
    <xdr:to>
      <xdr:col>3</xdr:col>
      <xdr:colOff>193675</xdr:colOff>
      <xdr:row>77</xdr:row>
      <xdr:rowOff>79502</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75</xdr:row>
      <xdr:rowOff>89679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108204</xdr:rowOff>
    </xdr:from>
    <xdr:to>
      <xdr:col>1</xdr:col>
      <xdr:colOff>676275</xdr:colOff>
      <xdr:row>77</xdr:row>
      <xdr:rowOff>38354</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75</xdr:row>
      <xdr:rowOff>48531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依然として類似団体平均値を上回っているうえに、前年度より１．９ポイント悪化している。これは、補助費及び扶助費が類似団体と比較して多いこと、経常一般財源等である交付金関係の大幅な減が原因と考えられる。</a:t>
          </a:r>
          <a:endParaRPr kumimoji="1" lang="en-US" altLang="ja-JP" sz="1200">
            <a:latin typeface="ＭＳ Ｐゴシック"/>
          </a:endParaRPr>
        </a:p>
        <a:p>
          <a:pPr>
            <a:lnSpc>
              <a:spcPts val="1200"/>
            </a:lnSpc>
          </a:pPr>
          <a:r>
            <a:rPr kumimoji="1" lang="ja-JP" altLang="en-US" sz="1200">
              <a:latin typeface="ＭＳ Ｐゴシック"/>
            </a:rPr>
            <a:t>　今後は、平成２７年度に策定した「柏原市行財政健全化戦略（第２期）」に基づき、歳入の確保、更なる事業の見直しなど、引き続き財政の健全化を図り、経常収支比率の改善に努める。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27939</xdr:rowOff>
    </xdr:from>
    <xdr:to>
      <xdr:col>24</xdr:col>
      <xdr:colOff>31750</xdr:colOff>
      <xdr:row>78</xdr:row>
      <xdr:rowOff>100330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010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16527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a:extLst>
            <a:ext uri="{FF2B5EF4-FFF2-40B4-BE49-F238E27FC236}">
              <a16:creationId xmlns:a16="http://schemas.microsoft.com/office/drawing/2014/main" id="{00000000-0008-0000-0400-0000AE010000}"/>
            </a:ext>
          </a:extLst>
        </xdr:cNvPr>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78</xdr:row>
      <xdr:rowOff>5080</xdr:rowOff>
    </xdr:from>
    <xdr:to>
      <xdr:col>22</xdr:col>
      <xdr:colOff>565150</xdr:colOff>
      <xdr:row>78</xdr:row>
      <xdr:rowOff>27939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78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74</xdr:row>
      <xdr:rowOff>24147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168911</xdr:rowOff>
    </xdr:from>
    <xdr:to>
      <xdr:col>21</xdr:col>
      <xdr:colOff>361950</xdr:colOff>
      <xdr:row>78</xdr:row>
      <xdr:rowOff>5080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9911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74</xdr:row>
      <xdr:rowOff>50817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168911</xdr:rowOff>
    </xdr:from>
    <xdr:to>
      <xdr:col>20</xdr:col>
      <xdr:colOff>158750</xdr:colOff>
      <xdr:row>77</xdr:row>
      <xdr:rowOff>46989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991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a:extLst>
            <a:ext uri="{FF2B5EF4-FFF2-40B4-BE49-F238E27FC236}">
              <a16:creationId xmlns:a16="http://schemas.microsoft.com/office/drawing/2014/main" id="{00000000-0008-0000-0400-0000B6010000}"/>
            </a:ext>
          </a:extLst>
        </xdr:cNvPr>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73</xdr:row>
      <xdr:rowOff>168927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74</xdr:row>
      <xdr:rowOff>12717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49530</xdr:rowOff>
    </xdr:from>
    <xdr:to>
      <xdr:col>24</xdr:col>
      <xdr:colOff>82550</xdr:colOff>
      <xdr:row>78</xdr:row>
      <xdr:rowOff>151130</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6459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78</xdr:row>
      <xdr:rowOff>21607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148589</xdr:rowOff>
    </xdr:from>
    <xdr:to>
      <xdr:col>22</xdr:col>
      <xdr:colOff>615950</xdr:colOff>
      <xdr:row>78</xdr:row>
      <xdr:rowOff>78739</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78</xdr:row>
      <xdr:rowOff>63516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125730</xdr:rowOff>
    </xdr:from>
    <xdr:to>
      <xdr:col>21</xdr:col>
      <xdr:colOff>412750</xdr:colOff>
      <xdr:row>78</xdr:row>
      <xdr:rowOff>55880</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78</xdr:row>
      <xdr:rowOff>40657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118111</xdr:rowOff>
    </xdr:from>
    <xdr:to>
      <xdr:col>20</xdr:col>
      <xdr:colOff>209550</xdr:colOff>
      <xdr:row>77</xdr:row>
      <xdr:rowOff>48261</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3843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77</xdr:row>
      <xdr:rowOff>33038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77</xdr:row>
      <xdr:rowOff>82566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4097" name="グラフ3">
          <a:extLst>
            <a:ext uri="{FF2B5EF4-FFF2-40B4-BE49-F238E27FC236}">
              <a16:creationId xmlns:a16="http://schemas.microsoft.com/office/drawing/2014/main" id="{00000000-0008-0000-05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4099" name="団体名称ボックス1">
          <a:extLst>
            <a:ext uri="{FF2B5EF4-FFF2-40B4-BE49-F238E27FC236}">
              <a16:creationId xmlns:a16="http://schemas.microsoft.com/office/drawing/2014/main" id="{00000000-0008-0000-0500-000003100000}"/>
            </a:ext>
          </a:extLst>
        </xdr:cNvPr>
        <xdr:cNvSpPr>
          <a:spLocks noChangeArrowheads="1"/>
        </xdr:cNvSpPr>
      </xdr:nvSpPr>
      <xdr:spPr bwMode="auto">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4100" name="団体名称ボックス2">
          <a:extLst>
            <a:ext uri="{FF2B5EF4-FFF2-40B4-BE49-F238E27FC236}">
              <a16:creationId xmlns:a16="http://schemas.microsoft.com/office/drawing/2014/main" id="{00000000-0008-0000-0500-000004100000}"/>
            </a:ext>
          </a:extLst>
        </xdr:cNvPr>
        <xdr:cNvSpPr>
          <a:spLocks noChangeArrowheads="1"/>
        </xdr:cNvSpPr>
      </xdr:nvSpPr>
      <xdr:spPr bwMode="auto">
        <a:xfrm>
          <a:off x="14039850" y="9525"/>
          <a:ext cx="2962275" cy="361950"/>
        </a:xfrm>
        <a:prstGeom prst="rect">
          <a:avLst/>
        </a:prstGeom>
        <a:solidFill>
          <a:srgbClr val="FF0000"/>
        </a:solidFill>
        <a:ln w="9525" algn="ctr">
          <a:solidFill>
            <a:srgbClr val="FFFFFF"/>
          </a:solidFill>
          <a:round/>
          <a:headEnd/>
          <a:tailEnd/>
        </a:ln>
      </xdr:spPr>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大阪府柏原市</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4102" name="正方形/長方形 6">
          <a:extLst>
            <a:ext uri="{FF2B5EF4-FFF2-40B4-BE49-F238E27FC236}">
              <a16:creationId xmlns:a16="http://schemas.microsoft.com/office/drawing/2014/main" id="{00000000-0008-0000-0500-000006100000}"/>
            </a:ext>
          </a:extLst>
        </xdr:cNvPr>
        <xdr:cNvSpPr>
          <a:spLocks noChangeArrowheads="1"/>
        </xdr:cNvSpPr>
      </xdr:nvSpPr>
      <xdr:spPr bwMode="auto">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4103" name="正方形/長方形 7">
          <a:extLst>
            <a:ext uri="{FF2B5EF4-FFF2-40B4-BE49-F238E27FC236}">
              <a16:creationId xmlns:a16="http://schemas.microsoft.com/office/drawing/2014/main" id="{00000000-0008-0000-0500-000007100000}"/>
            </a:ext>
          </a:extLst>
        </xdr:cNvPr>
        <xdr:cNvSpPr>
          <a:spLocks noChangeArrowheads="1"/>
        </xdr:cNvSpPr>
      </xdr:nvSpPr>
      <xdr:spPr bwMode="auto">
        <a:xfrm>
          <a:off x="11839575" y="9525"/>
          <a:ext cx="1981200" cy="361950"/>
        </a:xfrm>
        <a:prstGeom prst="rect">
          <a:avLst/>
        </a:prstGeom>
        <a:solidFill>
          <a:srgbClr val="FF0000"/>
        </a:solidFill>
        <a:ln w="9525" algn="ctr">
          <a:solidFill>
            <a:srgbClr val="FFFFFF"/>
          </a:solidFill>
          <a:round/>
          <a:headEnd/>
          <a:tailEnd/>
        </a:ln>
      </xdr:spPr>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1028700</xdr:colOff>
      <xdr:row>63</xdr:row>
      <xdr:rowOff>28575</xdr:rowOff>
    </xdr:from>
    <xdr:to>
      <xdr:col>5</xdr:col>
      <xdr:colOff>733425</xdr:colOff>
      <xdr:row>64</xdr:row>
      <xdr:rowOff>114300</xdr:rowOff>
    </xdr:to>
    <xdr:sp macro="" textlink="">
      <xdr:nvSpPr>
        <xdr:cNvPr id="4105" name="角丸四角形 9">
          <a:extLst>
            <a:ext uri="{FF2B5EF4-FFF2-40B4-BE49-F238E27FC236}">
              <a16:creationId xmlns:a16="http://schemas.microsoft.com/office/drawing/2014/main" id="{00000000-0008-0000-0500-000009100000}"/>
            </a:ext>
          </a:extLst>
        </xdr:cNvPr>
        <xdr:cNvSpPr>
          <a:spLocks noChangeArrowheads="1"/>
        </xdr:cNvSpPr>
      </xdr:nvSpPr>
      <xdr:spPr bwMode="auto">
        <a:xfrm>
          <a:off x="2162175" y="12001500"/>
          <a:ext cx="4238625" cy="257175"/>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cxnSp macro="">
      <xdr:nvCxnSpPr>
        <xdr:cNvPr id="4107" name="直線コネクタ 11">
          <a:extLst>
            <a:ext uri="{FF2B5EF4-FFF2-40B4-BE49-F238E27FC236}">
              <a16:creationId xmlns:a16="http://schemas.microsoft.com/office/drawing/2014/main" id="{00000000-0008-0000-0500-00000B100000}"/>
            </a:ext>
          </a:extLst>
        </xdr:cNvPr>
        <xdr:cNvCxnSpPr>
          <a:cxnSpLocks noChangeShapeType="1"/>
        </xdr:cNvCxnSpPr>
      </xdr:nvCxnSpPr>
      <xdr:spPr bwMode="auto">
        <a:xfrm>
          <a:off x="2409825" y="12125325"/>
          <a:ext cx="295275" cy="0"/>
        </a:xfrm>
        <a:prstGeom prst="line">
          <a:avLst/>
        </a:prstGeom>
        <a:noFill/>
        <a:ln w="6350" algn="ctr">
          <a:solidFill>
            <a:srgbClr val="FF0000"/>
          </a:solidFill>
          <a:round/>
          <a:headEnd/>
          <a:tailEnd/>
        </a:ln>
      </xdr:spPr>
    </xdr:cxnSp>
    <xdr:clientData/>
  </xdr:twoCellAnchor>
  <xdr:twoCellAnchor>
    <xdr:from>
      <xdr:col>2</xdr:col>
      <xdr:colOff>247650</xdr:colOff>
      <xdr:row>63</xdr:row>
      <xdr:rowOff>104775</xdr:rowOff>
    </xdr:from>
    <xdr:to>
      <xdr:col>2</xdr:col>
      <xdr:colOff>352425</xdr:colOff>
      <xdr:row>64</xdr:row>
      <xdr:rowOff>38100</xdr:rowOff>
    </xdr:to>
    <xdr:sp macro="" textlink="">
      <xdr:nvSpPr>
        <xdr:cNvPr id="4108" name="円/楕円 12">
          <a:extLst>
            <a:ext uri="{FF2B5EF4-FFF2-40B4-BE49-F238E27FC236}">
              <a16:creationId xmlns:a16="http://schemas.microsoft.com/office/drawing/2014/main" id="{00000000-0008-0000-0500-00000C100000}"/>
            </a:ext>
          </a:extLst>
        </xdr:cNvPr>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4109" name="フローチャート : 判断 13">
          <a:extLst>
            <a:ext uri="{FF2B5EF4-FFF2-40B4-BE49-F238E27FC236}">
              <a16:creationId xmlns:a16="http://schemas.microsoft.com/office/drawing/2014/main" id="{00000000-0008-0000-0500-00000D100000}"/>
            </a:ext>
          </a:extLst>
        </xdr:cNvPr>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123825</xdr:colOff>
      <xdr:row>6</xdr:row>
      <xdr:rowOff>0</xdr:rowOff>
    </xdr:from>
    <xdr:to>
      <xdr:col>1</xdr:col>
      <xdr:colOff>323850</xdr:colOff>
      <xdr:row>12</xdr:row>
      <xdr:rowOff>114300</xdr:rowOff>
    </xdr:to>
    <xdr:sp macro="" textlink="">
      <xdr:nvSpPr>
        <xdr:cNvPr id="4112" name="角丸四角形 16">
          <a:extLst>
            <a:ext uri="{FF2B5EF4-FFF2-40B4-BE49-F238E27FC236}">
              <a16:creationId xmlns:a16="http://schemas.microsoft.com/office/drawing/2014/main" id="{00000000-0008-0000-0500-000010100000}"/>
            </a:ext>
          </a:extLst>
        </xdr:cNvPr>
        <xdr:cNvSpPr>
          <a:spLocks noChangeArrowheads="1"/>
        </xdr:cNvSpPr>
      </xdr:nvSpPr>
      <xdr:spPr bwMode="auto">
        <a:xfrm>
          <a:off x="123825" y="10763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7</xdr:row>
      <xdr:rowOff>9525</xdr:rowOff>
    </xdr:from>
    <xdr:to>
      <xdr:col>0</xdr:col>
      <xdr:colOff>371475</xdr:colOff>
      <xdr:row>7</xdr:row>
      <xdr:rowOff>9525</xdr:rowOff>
    </xdr:to>
    <xdr:cxnSp macro="">
      <xdr:nvCxnSpPr>
        <xdr:cNvPr id="4116" name="直線コネクタ 20">
          <a:extLst>
            <a:ext uri="{FF2B5EF4-FFF2-40B4-BE49-F238E27FC236}">
              <a16:creationId xmlns:a16="http://schemas.microsoft.com/office/drawing/2014/main" id="{00000000-0008-0000-0500-000014100000}"/>
            </a:ext>
          </a:extLst>
        </xdr:cNvPr>
        <xdr:cNvCxnSpPr>
          <a:cxnSpLocks noChangeShapeType="1"/>
        </xdr:cNvCxnSpPr>
      </xdr:nvCxnSpPr>
      <xdr:spPr bwMode="auto">
        <a:xfrm flipH="1">
          <a:off x="200025" y="1257300"/>
          <a:ext cx="171450" cy="0"/>
        </a:xfrm>
        <a:prstGeom prst="line">
          <a:avLst/>
        </a:prstGeom>
        <a:noFill/>
        <a:ln w="6350" algn="ctr">
          <a:solidFill>
            <a:srgbClr val="FF0000"/>
          </a:solidFill>
          <a:round/>
          <a:headEnd/>
          <a:tailEnd/>
        </a:ln>
      </xdr:spPr>
    </xdr:cxnSp>
    <xdr:clientData/>
  </xdr:twoCellAnchor>
  <xdr:twoCellAnchor>
    <xdr:from>
      <xdr:col>0</xdr:col>
      <xdr:colOff>285750</xdr:colOff>
      <xdr:row>9</xdr:row>
      <xdr:rowOff>123825</xdr:rowOff>
    </xdr:from>
    <xdr:to>
      <xdr:col>0</xdr:col>
      <xdr:colOff>285750</xdr:colOff>
      <xdr:row>10</xdr:row>
      <xdr:rowOff>95250</xdr:rowOff>
    </xdr:to>
    <xdr:cxnSp macro="">
      <xdr:nvCxnSpPr>
        <xdr:cNvPr id="4117" name="直線コネクタ 21">
          <a:extLst>
            <a:ext uri="{FF2B5EF4-FFF2-40B4-BE49-F238E27FC236}">
              <a16:creationId xmlns:a16="http://schemas.microsoft.com/office/drawing/2014/main" id="{00000000-0008-0000-0500-000015100000}"/>
            </a:ext>
          </a:extLst>
        </xdr:cNvPr>
        <xdr:cNvCxnSpPr>
          <a:cxnSpLocks noChangeShapeType="1"/>
        </xdr:cNvCxnSpPr>
      </xdr:nvCxnSpPr>
      <xdr:spPr bwMode="auto">
        <a:xfrm>
          <a:off x="285750" y="1714500"/>
          <a:ext cx="0" cy="142875"/>
        </a:xfrm>
        <a:prstGeom prst="line">
          <a:avLst/>
        </a:prstGeom>
        <a:noFill/>
        <a:ln w="31750" algn="ctr">
          <a:solidFill>
            <a:srgbClr val="808080"/>
          </a:solidFill>
          <a:round/>
          <a:headEnd/>
          <a:tailEnd/>
        </a:ln>
      </xdr:spPr>
    </xdr:cxnSp>
    <xdr:clientData/>
  </xdr:twoCellAnchor>
  <xdr:twoCellAnchor>
    <xdr:from>
      <xdr:col>0</xdr:col>
      <xdr:colOff>200025</xdr:colOff>
      <xdr:row>9</xdr:row>
      <xdr:rowOff>123825</xdr:rowOff>
    </xdr:from>
    <xdr:to>
      <xdr:col>0</xdr:col>
      <xdr:colOff>371475</xdr:colOff>
      <xdr:row>9</xdr:row>
      <xdr:rowOff>123825</xdr:rowOff>
    </xdr:to>
    <xdr:cxnSp macro="">
      <xdr:nvCxnSpPr>
        <xdr:cNvPr id="4118" name="直線コネクタ 22">
          <a:extLst>
            <a:ext uri="{FF2B5EF4-FFF2-40B4-BE49-F238E27FC236}">
              <a16:creationId xmlns:a16="http://schemas.microsoft.com/office/drawing/2014/main" id="{00000000-0008-0000-0500-000016100000}"/>
            </a:ext>
          </a:extLst>
        </xdr:cNvPr>
        <xdr:cNvCxnSpPr>
          <a:cxnSpLocks noChangeShapeType="1"/>
        </xdr:cNvCxnSpPr>
      </xdr:nvCxnSpPr>
      <xdr:spPr bwMode="auto">
        <a:xfrm flipH="1">
          <a:off x="200025" y="1714500"/>
          <a:ext cx="171450" cy="0"/>
        </a:xfrm>
        <a:prstGeom prst="line">
          <a:avLst/>
        </a:prstGeom>
        <a:noFill/>
        <a:ln w="15875" algn="ctr">
          <a:solidFill>
            <a:srgbClr val="000000"/>
          </a:solidFill>
          <a:round/>
          <a:headEnd/>
          <a:tailEnd/>
        </a:ln>
      </xdr:spPr>
    </xdr:cxnSp>
    <xdr:clientData/>
  </xdr:twoCellAnchor>
  <xdr:twoCellAnchor>
    <xdr:from>
      <xdr:col>0</xdr:col>
      <xdr:colOff>285750</xdr:colOff>
      <xdr:row>11</xdr:row>
      <xdr:rowOff>19050</xdr:rowOff>
    </xdr:from>
    <xdr:to>
      <xdr:col>0</xdr:col>
      <xdr:colOff>285750</xdr:colOff>
      <xdr:row>11</xdr:row>
      <xdr:rowOff>161925</xdr:rowOff>
    </xdr:to>
    <xdr:cxnSp macro="">
      <xdr:nvCxnSpPr>
        <xdr:cNvPr id="4119" name="直線コネクタ 23">
          <a:extLst>
            <a:ext uri="{FF2B5EF4-FFF2-40B4-BE49-F238E27FC236}">
              <a16:creationId xmlns:a16="http://schemas.microsoft.com/office/drawing/2014/main" id="{00000000-0008-0000-0500-000017100000}"/>
            </a:ext>
          </a:extLst>
        </xdr:cNvPr>
        <xdr:cNvCxnSpPr>
          <a:cxnSpLocks noChangeShapeType="1"/>
        </xdr:cNvCxnSpPr>
      </xdr:nvCxnSpPr>
      <xdr:spPr bwMode="auto">
        <a:xfrm flipV="1">
          <a:off x="285750" y="1952625"/>
          <a:ext cx="0" cy="142875"/>
        </a:xfrm>
        <a:prstGeom prst="line">
          <a:avLst/>
        </a:prstGeom>
        <a:noFill/>
        <a:ln w="31750" algn="ctr">
          <a:solidFill>
            <a:srgbClr val="808080"/>
          </a:solidFill>
          <a:round/>
          <a:headEnd/>
          <a:tailEnd/>
        </a:ln>
      </xdr:spPr>
    </xdr:cxnSp>
    <xdr:clientData/>
  </xdr:twoCellAnchor>
  <xdr:twoCellAnchor>
    <xdr:from>
      <xdr:col>0</xdr:col>
      <xdr:colOff>200025</xdr:colOff>
      <xdr:row>11</xdr:row>
      <xdr:rowOff>161925</xdr:rowOff>
    </xdr:from>
    <xdr:to>
      <xdr:col>0</xdr:col>
      <xdr:colOff>371475</xdr:colOff>
      <xdr:row>11</xdr:row>
      <xdr:rowOff>161925</xdr:rowOff>
    </xdr:to>
    <xdr:cxnSp macro="">
      <xdr:nvCxnSpPr>
        <xdr:cNvPr id="4120" name="直線コネクタ 24">
          <a:extLst>
            <a:ext uri="{FF2B5EF4-FFF2-40B4-BE49-F238E27FC236}">
              <a16:creationId xmlns:a16="http://schemas.microsoft.com/office/drawing/2014/main" id="{00000000-0008-0000-0500-000018100000}"/>
            </a:ext>
          </a:extLst>
        </xdr:cNvPr>
        <xdr:cNvCxnSpPr>
          <a:cxnSpLocks noChangeShapeType="1"/>
        </xdr:cNvCxnSpPr>
      </xdr:nvCxnSpPr>
      <xdr:spPr bwMode="auto">
        <a:xfrm flipH="1">
          <a:off x="200025" y="2095500"/>
          <a:ext cx="171450" cy="0"/>
        </a:xfrm>
        <a:prstGeom prst="line">
          <a:avLst/>
        </a:prstGeom>
        <a:noFill/>
        <a:ln w="15875" algn="ctr">
          <a:solidFill>
            <a:srgbClr val="000000"/>
          </a:solidFill>
          <a:round/>
          <a:headEnd/>
          <a:tailEnd/>
        </a:ln>
      </xdr:spPr>
    </xdr:cxnSp>
    <xdr:clientData/>
  </xdr:twoCellAnchor>
  <xdr:twoCellAnchor>
    <xdr:from>
      <xdr:col>0</xdr:col>
      <xdr:colOff>228600</xdr:colOff>
      <xdr:row>6</xdr:row>
      <xdr:rowOff>133350</xdr:rowOff>
    </xdr:from>
    <xdr:to>
      <xdr:col>0</xdr:col>
      <xdr:colOff>333375</xdr:colOff>
      <xdr:row>7</xdr:row>
      <xdr:rowOff>57150</xdr:rowOff>
    </xdr:to>
    <xdr:sp macro="" textlink="">
      <xdr:nvSpPr>
        <xdr:cNvPr id="4121" name="円/楕円 25">
          <a:extLst>
            <a:ext uri="{FF2B5EF4-FFF2-40B4-BE49-F238E27FC236}">
              <a16:creationId xmlns:a16="http://schemas.microsoft.com/office/drawing/2014/main" id="{00000000-0008-0000-0500-000019100000}"/>
            </a:ext>
          </a:extLst>
        </xdr:cNvPr>
        <xdr:cNvSpPr>
          <a:spLocks noChangeArrowheads="1"/>
        </xdr:cNvSpPr>
      </xdr:nvSpPr>
      <xdr:spPr bwMode="auto">
        <a:xfrm>
          <a:off x="228600"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8</xdr:row>
      <xdr:rowOff>57150</xdr:rowOff>
    </xdr:from>
    <xdr:to>
      <xdr:col>0</xdr:col>
      <xdr:colOff>333375</xdr:colOff>
      <xdr:row>8</xdr:row>
      <xdr:rowOff>152400</xdr:rowOff>
    </xdr:to>
    <xdr:sp macro="" textlink="">
      <xdr:nvSpPr>
        <xdr:cNvPr id="4122" name="フローチャート : 判断 26">
          <a:extLst>
            <a:ext uri="{FF2B5EF4-FFF2-40B4-BE49-F238E27FC236}">
              <a16:creationId xmlns:a16="http://schemas.microsoft.com/office/drawing/2014/main" id="{00000000-0008-0000-0500-00001A100000}"/>
            </a:ext>
          </a:extLst>
        </xdr:cNvPr>
        <xdr:cNvSpPr>
          <a:spLocks noChangeArrowheads="1"/>
        </xdr:cNvSpPr>
      </xdr:nvSpPr>
      <xdr:spPr bwMode="auto">
        <a:xfrm>
          <a:off x="228600" y="14763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4123" name="正方形/長方形 27">
          <a:extLst>
            <a:ext uri="{FF2B5EF4-FFF2-40B4-BE49-F238E27FC236}">
              <a16:creationId xmlns:a16="http://schemas.microsoft.com/office/drawing/2014/main" id="{00000000-0008-0000-0500-00001B100000}"/>
            </a:ext>
          </a:extLst>
        </xdr:cNvPr>
        <xdr:cNvSpPr>
          <a:spLocks noChangeArrowheads="1"/>
        </xdr:cNvSpPr>
      </xdr:nvSpPr>
      <xdr:spPr bwMode="auto">
        <a:xfrm>
          <a:off x="2162175" y="16478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oneCellAnchor>
    <xdr:from>
      <xdr:col>1</xdr:col>
      <xdr:colOff>542925</xdr:colOff>
      <xdr:row>7</xdr:row>
      <xdr:rowOff>22225</xdr:rowOff>
    </xdr:from>
    <xdr:ext cx="411651"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22</xdr:row>
      <xdr:rowOff>114300</xdr:rowOff>
    </xdr:from>
    <xdr:to>
      <xdr:col>5</xdr:col>
      <xdr:colOff>733425</xdr:colOff>
      <xdr:row>22</xdr:row>
      <xdr:rowOff>114300</xdr:rowOff>
    </xdr:to>
    <xdr:cxnSp macro="">
      <xdr:nvCxnSpPr>
        <xdr:cNvPr id="4125" name="直線コネクタ 29">
          <a:extLst>
            <a:ext uri="{FF2B5EF4-FFF2-40B4-BE49-F238E27FC236}">
              <a16:creationId xmlns:a16="http://schemas.microsoft.com/office/drawing/2014/main" id="{00000000-0008-0000-0500-00001D100000}"/>
            </a:ext>
          </a:extLst>
        </xdr:cNvPr>
        <xdr:cNvCxnSpPr>
          <a:cxnSpLocks noChangeShapeType="1"/>
        </xdr:cNvCxnSpPr>
      </xdr:nvCxnSpPr>
      <xdr:spPr bwMode="auto">
        <a:xfrm>
          <a:off x="2162175" y="3933825"/>
          <a:ext cx="4238625" cy="0"/>
        </a:xfrm>
        <a:prstGeom prst="line">
          <a:avLst/>
        </a:prstGeom>
        <a:noFill/>
        <a:ln w="9525" algn="ctr">
          <a:solidFill>
            <a:srgbClr val="C0C0C0"/>
          </a:solidFill>
          <a:round/>
          <a:headEnd/>
          <a:tailEnd/>
        </a:ln>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1028700</xdr:colOff>
      <xdr:row>20</xdr:row>
      <xdr:rowOff>76200</xdr:rowOff>
    </xdr:from>
    <xdr:to>
      <xdr:col>5</xdr:col>
      <xdr:colOff>733425</xdr:colOff>
      <xdr:row>20</xdr:row>
      <xdr:rowOff>76200</xdr:rowOff>
    </xdr:to>
    <xdr:cxnSp macro="">
      <xdr:nvCxnSpPr>
        <xdr:cNvPr id="4127" name="直線コネクタ 31">
          <a:extLst>
            <a:ext uri="{FF2B5EF4-FFF2-40B4-BE49-F238E27FC236}">
              <a16:creationId xmlns:a16="http://schemas.microsoft.com/office/drawing/2014/main" id="{00000000-0008-0000-0500-00001F100000}"/>
            </a:ext>
          </a:extLst>
        </xdr:cNvPr>
        <xdr:cNvCxnSpPr>
          <a:cxnSpLocks noChangeShapeType="1"/>
        </xdr:cNvCxnSpPr>
      </xdr:nvCxnSpPr>
      <xdr:spPr bwMode="auto">
        <a:xfrm>
          <a:off x="2162175" y="3552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18</xdr:row>
      <xdr:rowOff>38100</xdr:rowOff>
    </xdr:from>
    <xdr:to>
      <xdr:col>5</xdr:col>
      <xdr:colOff>733425</xdr:colOff>
      <xdr:row>18</xdr:row>
      <xdr:rowOff>38100</xdr:rowOff>
    </xdr:to>
    <xdr:cxnSp macro="">
      <xdr:nvCxnSpPr>
        <xdr:cNvPr id="4129" name="直線コネクタ 33">
          <a:extLst>
            <a:ext uri="{FF2B5EF4-FFF2-40B4-BE49-F238E27FC236}">
              <a16:creationId xmlns:a16="http://schemas.microsoft.com/office/drawing/2014/main" id="{00000000-0008-0000-0500-000021100000}"/>
            </a:ext>
          </a:extLst>
        </xdr:cNvPr>
        <xdr:cNvCxnSpPr>
          <a:cxnSpLocks noChangeShapeType="1"/>
        </xdr:cNvCxnSpPr>
      </xdr:nvCxnSpPr>
      <xdr:spPr bwMode="auto">
        <a:xfrm>
          <a:off x="2162175" y="3171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1028700</xdr:colOff>
      <xdr:row>16</xdr:row>
      <xdr:rowOff>0</xdr:rowOff>
    </xdr:from>
    <xdr:to>
      <xdr:col>5</xdr:col>
      <xdr:colOff>733425</xdr:colOff>
      <xdr:row>16</xdr:row>
      <xdr:rowOff>0</xdr:rowOff>
    </xdr:to>
    <xdr:cxnSp macro="">
      <xdr:nvCxnSpPr>
        <xdr:cNvPr id="4131" name="直線コネクタ 35">
          <a:extLst>
            <a:ext uri="{FF2B5EF4-FFF2-40B4-BE49-F238E27FC236}">
              <a16:creationId xmlns:a16="http://schemas.microsoft.com/office/drawing/2014/main" id="{00000000-0008-0000-0500-000023100000}"/>
            </a:ext>
          </a:extLst>
        </xdr:cNvPr>
        <xdr:cNvCxnSpPr>
          <a:cxnSpLocks noChangeShapeType="1"/>
        </xdr:cNvCxnSpPr>
      </xdr:nvCxnSpPr>
      <xdr:spPr bwMode="auto">
        <a:xfrm>
          <a:off x="2162175" y="2790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1028700</xdr:colOff>
      <xdr:row>13</xdr:row>
      <xdr:rowOff>133350</xdr:rowOff>
    </xdr:from>
    <xdr:to>
      <xdr:col>5</xdr:col>
      <xdr:colOff>733425</xdr:colOff>
      <xdr:row>13</xdr:row>
      <xdr:rowOff>133350</xdr:rowOff>
    </xdr:to>
    <xdr:cxnSp macro="">
      <xdr:nvCxnSpPr>
        <xdr:cNvPr id="4133" name="直線コネクタ 37">
          <a:extLst>
            <a:ext uri="{FF2B5EF4-FFF2-40B4-BE49-F238E27FC236}">
              <a16:creationId xmlns:a16="http://schemas.microsoft.com/office/drawing/2014/main" id="{00000000-0008-0000-0500-000025100000}"/>
            </a:ext>
          </a:extLst>
        </xdr:cNvPr>
        <xdr:cNvCxnSpPr>
          <a:cxnSpLocks noChangeShapeType="1"/>
        </xdr:cNvCxnSpPr>
      </xdr:nvCxnSpPr>
      <xdr:spPr bwMode="auto">
        <a:xfrm>
          <a:off x="2162175" y="2409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1028700</xdr:colOff>
      <xdr:row>11</xdr:row>
      <xdr:rowOff>95250</xdr:rowOff>
    </xdr:from>
    <xdr:to>
      <xdr:col>5</xdr:col>
      <xdr:colOff>733425</xdr:colOff>
      <xdr:row>11</xdr:row>
      <xdr:rowOff>95250</xdr:rowOff>
    </xdr:to>
    <xdr:cxnSp macro="">
      <xdr:nvCxnSpPr>
        <xdr:cNvPr id="4135" name="直線コネクタ 39">
          <a:extLst>
            <a:ext uri="{FF2B5EF4-FFF2-40B4-BE49-F238E27FC236}">
              <a16:creationId xmlns:a16="http://schemas.microsoft.com/office/drawing/2014/main" id="{00000000-0008-0000-0500-000027100000}"/>
            </a:ext>
          </a:extLst>
        </xdr:cNvPr>
        <xdr:cNvCxnSpPr>
          <a:cxnSpLocks noChangeShapeType="1"/>
        </xdr:cNvCxnSpPr>
      </xdr:nvCxnSpPr>
      <xdr:spPr bwMode="auto">
        <a:xfrm>
          <a:off x="2162175" y="2028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9</xdr:row>
      <xdr:rowOff>57150</xdr:rowOff>
    </xdr:to>
    <xdr:cxnSp macro="">
      <xdr:nvCxnSpPr>
        <xdr:cNvPr id="4137" name="直線コネクタ 41">
          <a:extLst>
            <a:ext uri="{FF2B5EF4-FFF2-40B4-BE49-F238E27FC236}">
              <a16:creationId xmlns:a16="http://schemas.microsoft.com/office/drawing/2014/main" id="{00000000-0008-0000-0500-000029100000}"/>
            </a:ext>
          </a:extLst>
        </xdr:cNvPr>
        <xdr:cNvCxnSpPr>
          <a:cxnSpLocks noChangeShapeType="1"/>
        </xdr:cNvCxnSpPr>
      </xdr:nvCxnSpPr>
      <xdr:spPr bwMode="auto">
        <a:xfrm>
          <a:off x="2162175" y="1647825"/>
          <a:ext cx="4238625" cy="0"/>
        </a:xfrm>
        <a:prstGeom prst="line">
          <a:avLst/>
        </a:prstGeom>
        <a:noFill/>
        <a:ln w="9525" algn="ctr">
          <a:solidFill>
            <a:srgbClr val="C0C0C0"/>
          </a:solidFill>
          <a:round/>
          <a:headEnd/>
          <a:tailEnd/>
        </a:ln>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22</xdr:row>
      <xdr:rowOff>114300</xdr:rowOff>
    </xdr:to>
    <xdr:sp macro="" textlink="">
      <xdr:nvSpPr>
        <xdr:cNvPr id="4139" name="人口1人当たり決算額の推移グラフ枠130">
          <a:extLst>
            <a:ext uri="{FF2B5EF4-FFF2-40B4-BE49-F238E27FC236}">
              <a16:creationId xmlns:a16="http://schemas.microsoft.com/office/drawing/2014/main" id="{00000000-0008-0000-0500-00002B100000}"/>
            </a:ext>
          </a:extLst>
        </xdr:cNvPr>
        <xdr:cNvSpPr>
          <a:spLocks noChangeArrowheads="1"/>
        </xdr:cNvSpPr>
      </xdr:nvSpPr>
      <xdr:spPr bwMode="auto">
        <a:xfrm>
          <a:off x="2162175" y="1647825"/>
          <a:ext cx="4238625" cy="2286000"/>
        </a:xfrm>
        <a:prstGeom prst="rect">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11</xdr:row>
      <xdr:rowOff>95250</xdr:rowOff>
    </xdr:from>
    <xdr:to>
      <xdr:col>4</xdr:col>
      <xdr:colOff>1114425</xdr:colOff>
      <xdr:row>19</xdr:row>
      <xdr:rowOff>133350</xdr:rowOff>
    </xdr:to>
    <xdr:cxnSp macro="">
      <xdr:nvCxnSpPr>
        <xdr:cNvPr id="4140" name="直線コネクタ 44">
          <a:extLst>
            <a:ext uri="{FF2B5EF4-FFF2-40B4-BE49-F238E27FC236}">
              <a16:creationId xmlns:a16="http://schemas.microsoft.com/office/drawing/2014/main" id="{00000000-0008-0000-0500-00002C100000}"/>
            </a:ext>
          </a:extLst>
        </xdr:cNvPr>
        <xdr:cNvCxnSpPr>
          <a:cxnSpLocks noChangeShapeType="1"/>
        </xdr:cNvCxnSpPr>
      </xdr:nvCxnSpPr>
      <xdr:spPr bwMode="auto">
        <a:xfrm flipV="1">
          <a:off x="5648325" y="2028825"/>
          <a:ext cx="0" cy="1409700"/>
        </a:xfrm>
        <a:prstGeom prst="line">
          <a:avLst/>
        </a:prstGeom>
        <a:noFill/>
        <a:ln w="31750" algn="ctr">
          <a:solidFill>
            <a:srgbClr val="808080"/>
          </a:solidFill>
          <a:round/>
          <a:headEnd/>
          <a:tailEnd/>
        </a:ln>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133350</xdr:rowOff>
    </xdr:from>
    <xdr:to>
      <xdr:col>5</xdr:col>
      <xdr:colOff>76200</xdr:colOff>
      <xdr:row>19</xdr:row>
      <xdr:rowOff>133350</xdr:rowOff>
    </xdr:to>
    <xdr:cxnSp macro="">
      <xdr:nvCxnSpPr>
        <xdr:cNvPr id="4142" name="直線コネクタ 46">
          <a:extLst>
            <a:ext uri="{FF2B5EF4-FFF2-40B4-BE49-F238E27FC236}">
              <a16:creationId xmlns:a16="http://schemas.microsoft.com/office/drawing/2014/main" id="{00000000-0008-0000-0500-00002E100000}"/>
            </a:ext>
          </a:extLst>
        </xdr:cNvPr>
        <xdr:cNvCxnSpPr>
          <a:cxnSpLocks noChangeShapeType="1"/>
        </xdr:cNvCxnSpPr>
      </xdr:nvCxnSpPr>
      <xdr:spPr bwMode="auto">
        <a:xfrm>
          <a:off x="5562600" y="3438525"/>
          <a:ext cx="180975" cy="0"/>
        </a:xfrm>
        <a:prstGeom prst="line">
          <a:avLst/>
        </a:prstGeom>
        <a:noFill/>
        <a:ln w="19050" algn="ctr">
          <a:solidFill>
            <a:srgbClr val="000000"/>
          </a:solidFill>
          <a:round/>
          <a:headEnd/>
          <a:tailEnd/>
        </a:ln>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95250</xdr:rowOff>
    </xdr:from>
    <xdr:to>
      <xdr:col>5</xdr:col>
      <xdr:colOff>76200</xdr:colOff>
      <xdr:row>11</xdr:row>
      <xdr:rowOff>95250</xdr:rowOff>
    </xdr:to>
    <xdr:cxnSp macro="">
      <xdr:nvCxnSpPr>
        <xdr:cNvPr id="4144" name="直線コネクタ 48">
          <a:extLst>
            <a:ext uri="{FF2B5EF4-FFF2-40B4-BE49-F238E27FC236}">
              <a16:creationId xmlns:a16="http://schemas.microsoft.com/office/drawing/2014/main" id="{00000000-0008-0000-0500-000030100000}"/>
            </a:ext>
          </a:extLst>
        </xdr:cNvPr>
        <xdr:cNvCxnSpPr>
          <a:cxnSpLocks noChangeShapeType="1"/>
        </xdr:cNvCxnSpPr>
      </xdr:nvCxnSpPr>
      <xdr:spPr bwMode="auto">
        <a:xfrm>
          <a:off x="5562600" y="2028825"/>
          <a:ext cx="180975" cy="0"/>
        </a:xfrm>
        <a:prstGeom prst="line">
          <a:avLst/>
        </a:prstGeom>
        <a:noFill/>
        <a:ln w="19050" algn="ctr">
          <a:solidFill>
            <a:srgbClr val="000000"/>
          </a:solidFill>
          <a:round/>
          <a:headEnd/>
          <a:tailEnd/>
        </a:ln>
      </xdr:spPr>
    </xdr:cxnSp>
    <xdr:clientData/>
  </xdr:twoCellAnchor>
  <xdr:twoCellAnchor>
    <xdr:from>
      <xdr:col>4</xdr:col>
      <xdr:colOff>466725</xdr:colOff>
      <xdr:row>16</xdr:row>
      <xdr:rowOff>85725</xdr:rowOff>
    </xdr:from>
    <xdr:to>
      <xdr:col>4</xdr:col>
      <xdr:colOff>1114425</xdr:colOff>
      <xdr:row>16</xdr:row>
      <xdr:rowOff>95250</xdr:rowOff>
    </xdr:to>
    <xdr:cxnSp macro="">
      <xdr:nvCxnSpPr>
        <xdr:cNvPr id="4145" name="直線コネクタ 49">
          <a:extLst>
            <a:ext uri="{FF2B5EF4-FFF2-40B4-BE49-F238E27FC236}">
              <a16:creationId xmlns:a16="http://schemas.microsoft.com/office/drawing/2014/main" id="{00000000-0008-0000-0500-000031100000}"/>
            </a:ext>
          </a:extLst>
        </xdr:cNvPr>
        <xdr:cNvCxnSpPr>
          <a:cxnSpLocks noChangeShapeType="1"/>
        </xdr:cNvCxnSpPr>
      </xdr:nvCxnSpPr>
      <xdr:spPr bwMode="auto">
        <a:xfrm>
          <a:off x="5000625" y="2876550"/>
          <a:ext cx="647700" cy="9525"/>
        </a:xfrm>
        <a:prstGeom prst="line">
          <a:avLst/>
        </a:prstGeom>
        <a:noFill/>
        <a:ln w="6350" algn="ctr">
          <a:solidFill>
            <a:srgbClr val="FF0000"/>
          </a:solidFill>
          <a:round/>
          <a:headEnd/>
          <a:tailEnd/>
        </a:ln>
      </xdr:spPr>
    </xdr:cxnSp>
    <xdr:clientData/>
  </xdr:twoCellAnchor>
  <xdr:oneCellAnchor>
    <xdr:from>
      <xdr:col>5</xdr:col>
      <xdr:colOff>73025</xdr:colOff>
      <xdr:row>16</xdr:row>
      <xdr:rowOff>79373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01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95250</xdr:rowOff>
    </xdr:from>
    <xdr:to>
      <xdr:col>5</xdr:col>
      <xdr:colOff>38100</xdr:colOff>
      <xdr:row>17</xdr:row>
      <xdr:rowOff>19050</xdr:rowOff>
    </xdr:to>
    <xdr:sp macro="" textlink="">
      <xdr:nvSpPr>
        <xdr:cNvPr id="4147" name="フローチャート : 判断 51">
          <a:extLst>
            <a:ext uri="{FF2B5EF4-FFF2-40B4-BE49-F238E27FC236}">
              <a16:creationId xmlns:a16="http://schemas.microsoft.com/office/drawing/2014/main" id="{00000000-0008-0000-0500-000033100000}"/>
            </a:ext>
          </a:extLst>
        </xdr:cNvPr>
        <xdr:cNvSpPr>
          <a:spLocks noChangeArrowheads="1"/>
        </xdr:cNvSpPr>
      </xdr:nvSpPr>
      <xdr:spPr bwMode="auto">
        <a:xfrm>
          <a:off x="5600700" y="28860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16</xdr:row>
      <xdr:rowOff>85725</xdr:rowOff>
    </xdr:from>
    <xdr:to>
      <xdr:col>4</xdr:col>
      <xdr:colOff>466725</xdr:colOff>
      <xdr:row>16</xdr:row>
      <xdr:rowOff>171450</xdr:rowOff>
    </xdr:to>
    <xdr:cxnSp macro="">
      <xdr:nvCxnSpPr>
        <xdr:cNvPr id="4148" name="直線コネクタ 52">
          <a:extLst>
            <a:ext uri="{FF2B5EF4-FFF2-40B4-BE49-F238E27FC236}">
              <a16:creationId xmlns:a16="http://schemas.microsoft.com/office/drawing/2014/main" id="{00000000-0008-0000-0500-000034100000}"/>
            </a:ext>
          </a:extLst>
        </xdr:cNvPr>
        <xdr:cNvCxnSpPr>
          <a:cxnSpLocks noChangeShapeType="1"/>
        </xdr:cNvCxnSpPr>
      </xdr:nvCxnSpPr>
      <xdr:spPr bwMode="auto">
        <a:xfrm flipV="1">
          <a:off x="4305300" y="2876550"/>
          <a:ext cx="695325" cy="85725"/>
        </a:xfrm>
        <a:prstGeom prst="line">
          <a:avLst/>
        </a:prstGeom>
        <a:noFill/>
        <a:ln w="6350" algn="ctr">
          <a:solidFill>
            <a:srgbClr val="FF0000"/>
          </a:solidFill>
          <a:round/>
          <a:headEnd/>
          <a:tailEnd/>
        </a:ln>
      </xdr:spPr>
    </xdr:cxnSp>
    <xdr:clientData/>
  </xdr:twoCellAnchor>
  <xdr:twoCellAnchor>
    <xdr:from>
      <xdr:col>4</xdr:col>
      <xdr:colOff>419100</xdr:colOff>
      <xdr:row>16</xdr:row>
      <xdr:rowOff>104775</xdr:rowOff>
    </xdr:from>
    <xdr:to>
      <xdr:col>4</xdr:col>
      <xdr:colOff>523875</xdr:colOff>
      <xdr:row>17</xdr:row>
      <xdr:rowOff>38100</xdr:rowOff>
    </xdr:to>
    <xdr:sp macro="" textlink="">
      <xdr:nvSpPr>
        <xdr:cNvPr id="4149" name="フローチャート : 判断 53">
          <a:extLst>
            <a:ext uri="{FF2B5EF4-FFF2-40B4-BE49-F238E27FC236}">
              <a16:creationId xmlns:a16="http://schemas.microsoft.com/office/drawing/2014/main" id="{00000000-0008-0000-0500-000035100000}"/>
            </a:ext>
          </a:extLst>
        </xdr:cNvPr>
        <xdr:cNvSpPr>
          <a:spLocks noChangeArrowheads="1"/>
        </xdr:cNvSpPr>
      </xdr:nvSpPr>
      <xdr:spPr bwMode="auto">
        <a:xfrm>
          <a:off x="4953000" y="289560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17</xdr:row>
      <xdr:rowOff>18578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8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209550</xdr:colOff>
      <xdr:row>16</xdr:row>
      <xdr:rowOff>171450</xdr:rowOff>
    </xdr:from>
    <xdr:to>
      <xdr:col>3</xdr:col>
      <xdr:colOff>904875</xdr:colOff>
      <xdr:row>17</xdr:row>
      <xdr:rowOff>47625</xdr:rowOff>
    </xdr:to>
    <xdr:cxnSp macro="">
      <xdr:nvCxnSpPr>
        <xdr:cNvPr id="4151" name="直線コネクタ 55">
          <a:extLst>
            <a:ext uri="{FF2B5EF4-FFF2-40B4-BE49-F238E27FC236}">
              <a16:creationId xmlns:a16="http://schemas.microsoft.com/office/drawing/2014/main" id="{00000000-0008-0000-0500-000037100000}"/>
            </a:ext>
          </a:extLst>
        </xdr:cNvPr>
        <xdr:cNvCxnSpPr>
          <a:cxnSpLocks noChangeShapeType="1"/>
        </xdr:cNvCxnSpPr>
      </xdr:nvCxnSpPr>
      <xdr:spPr bwMode="auto">
        <a:xfrm flipV="1">
          <a:off x="3609975" y="2962275"/>
          <a:ext cx="695325" cy="47625"/>
        </a:xfrm>
        <a:prstGeom prst="line">
          <a:avLst/>
        </a:prstGeom>
        <a:noFill/>
        <a:ln w="6350" algn="ctr">
          <a:solidFill>
            <a:srgbClr val="FF0000"/>
          </a:solidFill>
          <a:round/>
          <a:headEnd/>
          <a:tailEnd/>
        </a:ln>
      </xdr:spPr>
    </xdr:cxnSp>
    <xdr:clientData/>
  </xdr:twoCellAnchor>
  <xdr:twoCellAnchor>
    <xdr:from>
      <xdr:col>3</xdr:col>
      <xdr:colOff>857250</xdr:colOff>
      <xdr:row>16</xdr:row>
      <xdr:rowOff>76200</xdr:rowOff>
    </xdr:from>
    <xdr:to>
      <xdr:col>3</xdr:col>
      <xdr:colOff>952500</xdr:colOff>
      <xdr:row>17</xdr:row>
      <xdr:rowOff>0</xdr:rowOff>
    </xdr:to>
    <xdr:sp macro="" textlink="">
      <xdr:nvSpPr>
        <xdr:cNvPr id="4152" name="フローチャート : 判断 56">
          <a:extLst>
            <a:ext uri="{FF2B5EF4-FFF2-40B4-BE49-F238E27FC236}">
              <a16:creationId xmlns:a16="http://schemas.microsoft.com/office/drawing/2014/main" id="{00000000-0008-0000-0500-000038100000}"/>
            </a:ext>
          </a:extLst>
        </xdr:cNvPr>
        <xdr:cNvSpPr>
          <a:spLocks noChangeArrowheads="1"/>
        </xdr:cNvSpPr>
      </xdr:nvSpPr>
      <xdr:spPr bwMode="auto">
        <a:xfrm>
          <a:off x="4257675" y="2867025"/>
          <a:ext cx="95250" cy="95250"/>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15</xdr:row>
      <xdr:rowOff>13003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638175</xdr:colOff>
      <xdr:row>17</xdr:row>
      <xdr:rowOff>28575</xdr:rowOff>
    </xdr:from>
    <xdr:to>
      <xdr:col>3</xdr:col>
      <xdr:colOff>209550</xdr:colOff>
      <xdr:row>17</xdr:row>
      <xdr:rowOff>47625</xdr:rowOff>
    </xdr:to>
    <xdr:cxnSp macro="">
      <xdr:nvCxnSpPr>
        <xdr:cNvPr id="4154" name="直線コネクタ 58">
          <a:extLst>
            <a:ext uri="{FF2B5EF4-FFF2-40B4-BE49-F238E27FC236}">
              <a16:creationId xmlns:a16="http://schemas.microsoft.com/office/drawing/2014/main" id="{00000000-0008-0000-0500-00003A100000}"/>
            </a:ext>
          </a:extLst>
        </xdr:cNvPr>
        <xdr:cNvCxnSpPr>
          <a:cxnSpLocks noChangeShapeType="1"/>
        </xdr:cNvCxnSpPr>
      </xdr:nvCxnSpPr>
      <xdr:spPr bwMode="auto">
        <a:xfrm>
          <a:off x="2905125" y="2990850"/>
          <a:ext cx="704850" cy="19050"/>
        </a:xfrm>
        <a:prstGeom prst="line">
          <a:avLst/>
        </a:prstGeom>
        <a:noFill/>
        <a:ln w="6350" algn="ctr">
          <a:solidFill>
            <a:srgbClr val="FF0000"/>
          </a:solidFill>
          <a:round/>
          <a:headEnd/>
          <a:tailEnd/>
        </a:ln>
      </xdr:spPr>
    </xdr:cxnSp>
    <xdr:clientData/>
  </xdr:twoCellAnchor>
  <xdr:twoCellAnchor>
    <xdr:from>
      <xdr:col>3</xdr:col>
      <xdr:colOff>152400</xdr:colOff>
      <xdr:row>16</xdr:row>
      <xdr:rowOff>95250</xdr:rowOff>
    </xdr:from>
    <xdr:to>
      <xdr:col>3</xdr:col>
      <xdr:colOff>257175</xdr:colOff>
      <xdr:row>17</xdr:row>
      <xdr:rowOff>28575</xdr:rowOff>
    </xdr:to>
    <xdr:sp macro="" textlink="">
      <xdr:nvSpPr>
        <xdr:cNvPr id="4155" name="フローチャート : 判断 59">
          <a:extLst>
            <a:ext uri="{FF2B5EF4-FFF2-40B4-BE49-F238E27FC236}">
              <a16:creationId xmlns:a16="http://schemas.microsoft.com/office/drawing/2014/main" id="{00000000-0008-0000-0500-00003B100000}"/>
            </a:ext>
          </a:extLst>
        </xdr:cNvPr>
        <xdr:cNvSpPr>
          <a:spLocks noChangeArrowheads="1"/>
        </xdr:cNvSpPr>
      </xdr:nvSpPr>
      <xdr:spPr bwMode="auto">
        <a:xfrm>
          <a:off x="3552825" y="288607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15</xdr:row>
      <xdr:rowOff>39139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57150</xdr:rowOff>
    </xdr:from>
    <xdr:to>
      <xdr:col>2</xdr:col>
      <xdr:colOff>695325</xdr:colOff>
      <xdr:row>16</xdr:row>
      <xdr:rowOff>161925</xdr:rowOff>
    </xdr:to>
    <xdr:sp macro="" textlink="">
      <xdr:nvSpPr>
        <xdr:cNvPr id="4157" name="フローチャート : 判断 61">
          <a:extLst>
            <a:ext uri="{FF2B5EF4-FFF2-40B4-BE49-F238E27FC236}">
              <a16:creationId xmlns:a16="http://schemas.microsoft.com/office/drawing/2014/main" id="{00000000-0008-0000-0500-00003D100000}"/>
            </a:ext>
          </a:extLst>
        </xdr:cNvPr>
        <xdr:cNvSpPr>
          <a:spLocks noChangeArrowheads="1"/>
        </xdr:cNvSpPr>
      </xdr:nvSpPr>
      <xdr:spPr bwMode="auto">
        <a:xfrm>
          <a:off x="2857500" y="284797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15</xdr:row>
      <xdr:rowOff>2106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47625</xdr:rowOff>
    </xdr:from>
    <xdr:to>
      <xdr:col>5</xdr:col>
      <xdr:colOff>38100</xdr:colOff>
      <xdr:row>16</xdr:row>
      <xdr:rowOff>142875</xdr:rowOff>
    </xdr:to>
    <xdr:sp macro="" textlink="">
      <xdr:nvSpPr>
        <xdr:cNvPr id="4164" name="円/楕円 68">
          <a:extLst>
            <a:ext uri="{FF2B5EF4-FFF2-40B4-BE49-F238E27FC236}">
              <a16:creationId xmlns:a16="http://schemas.microsoft.com/office/drawing/2014/main" id="{00000000-0008-0000-0500-000044100000}"/>
            </a:ext>
          </a:extLst>
        </xdr:cNvPr>
        <xdr:cNvSpPr>
          <a:spLocks noChangeArrowheads="1"/>
        </xdr:cNvSpPr>
      </xdr:nvSpPr>
      <xdr:spPr bwMode="auto">
        <a:xfrm>
          <a:off x="5600700" y="2838450"/>
          <a:ext cx="104775" cy="95250"/>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15</xdr:row>
      <xdr:rowOff>60323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75,201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38100</xdr:rowOff>
    </xdr:from>
    <xdr:to>
      <xdr:col>4</xdr:col>
      <xdr:colOff>523875</xdr:colOff>
      <xdr:row>16</xdr:row>
      <xdr:rowOff>142875</xdr:rowOff>
    </xdr:to>
    <xdr:sp macro="" textlink="">
      <xdr:nvSpPr>
        <xdr:cNvPr id="4166" name="円/楕円 70">
          <a:extLst>
            <a:ext uri="{FF2B5EF4-FFF2-40B4-BE49-F238E27FC236}">
              <a16:creationId xmlns:a16="http://schemas.microsoft.com/office/drawing/2014/main" id="{00000000-0008-0000-0500-000046100000}"/>
            </a:ext>
          </a:extLst>
        </xdr:cNvPr>
        <xdr:cNvSpPr>
          <a:spLocks noChangeArrowheads="1"/>
        </xdr:cNvSpPr>
      </xdr:nvSpPr>
      <xdr:spPr bwMode="auto">
        <a:xfrm>
          <a:off x="4953000" y="2828925"/>
          <a:ext cx="104775" cy="104775"/>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14</xdr:row>
      <xdr:rowOff>148905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6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75,551</a:t>
          </a:r>
          <a:endParaRPr kumimoji="1" lang="ja-JP" altLang="en-US" sz="1000" b="1">
            <a:solidFill>
              <a:srgbClr val="FF0000"/>
            </a:solidFill>
            <a:latin typeface="ＭＳ Ｐゴシック"/>
          </a:endParaRPr>
        </a:p>
      </xdr:txBody>
    </xdr:sp>
    <xdr:clientData/>
  </xdr:oneCellAnchor>
  <xdr:twoCellAnchor>
    <xdr:from>
      <xdr:col>3</xdr:col>
      <xdr:colOff>857250</xdr:colOff>
      <xdr:row>16</xdr:row>
      <xdr:rowOff>114300</xdr:rowOff>
    </xdr:from>
    <xdr:to>
      <xdr:col>3</xdr:col>
      <xdr:colOff>952500</xdr:colOff>
      <xdr:row>17</xdr:row>
      <xdr:rowOff>47625</xdr:rowOff>
    </xdr:to>
    <xdr:sp macro="" textlink="">
      <xdr:nvSpPr>
        <xdr:cNvPr id="4168" name="円/楕円 72">
          <a:extLst>
            <a:ext uri="{FF2B5EF4-FFF2-40B4-BE49-F238E27FC236}">
              <a16:creationId xmlns:a16="http://schemas.microsoft.com/office/drawing/2014/main" id="{00000000-0008-0000-0500-000048100000}"/>
            </a:ext>
          </a:extLst>
        </xdr:cNvPr>
        <xdr:cNvSpPr>
          <a:spLocks noChangeArrowheads="1"/>
        </xdr:cNvSpPr>
      </xdr:nvSpPr>
      <xdr:spPr bwMode="auto">
        <a:xfrm>
          <a:off x="4257675" y="2905125"/>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17</xdr:row>
      <xdr:rowOff>31951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9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71,357</a:t>
          </a:r>
          <a:endParaRPr kumimoji="1" lang="ja-JP" altLang="en-US" sz="1000" b="1">
            <a:solidFill>
              <a:srgbClr val="FF0000"/>
            </a:solidFill>
            <a:latin typeface="ＭＳ Ｐゴシック"/>
          </a:endParaRPr>
        </a:p>
      </xdr:txBody>
    </xdr:sp>
    <xdr:clientData/>
  </xdr:oneCellAnchor>
  <xdr:twoCellAnchor>
    <xdr:from>
      <xdr:col>3</xdr:col>
      <xdr:colOff>152400</xdr:colOff>
      <xdr:row>16</xdr:row>
      <xdr:rowOff>161925</xdr:rowOff>
    </xdr:from>
    <xdr:to>
      <xdr:col>3</xdr:col>
      <xdr:colOff>257175</xdr:colOff>
      <xdr:row>17</xdr:row>
      <xdr:rowOff>95250</xdr:rowOff>
    </xdr:to>
    <xdr:sp macro="" textlink="">
      <xdr:nvSpPr>
        <xdr:cNvPr id="4170" name="円/楕円 74">
          <a:extLst>
            <a:ext uri="{FF2B5EF4-FFF2-40B4-BE49-F238E27FC236}">
              <a16:creationId xmlns:a16="http://schemas.microsoft.com/office/drawing/2014/main" id="{00000000-0008-0000-0500-00004A100000}"/>
            </a:ext>
          </a:extLst>
        </xdr:cNvPr>
        <xdr:cNvSpPr>
          <a:spLocks noChangeArrowheads="1"/>
        </xdr:cNvSpPr>
      </xdr:nvSpPr>
      <xdr:spPr bwMode="auto">
        <a:xfrm>
          <a:off x="3552825" y="295275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17</xdr:row>
      <xdr:rowOff>81024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4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68,781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152400</xdr:rowOff>
    </xdr:from>
    <xdr:to>
      <xdr:col>2</xdr:col>
      <xdr:colOff>695325</xdr:colOff>
      <xdr:row>17</xdr:row>
      <xdr:rowOff>85725</xdr:rowOff>
    </xdr:to>
    <xdr:sp macro="" textlink="">
      <xdr:nvSpPr>
        <xdr:cNvPr id="4172" name="円/楕円 76">
          <a:extLst>
            <a:ext uri="{FF2B5EF4-FFF2-40B4-BE49-F238E27FC236}">
              <a16:creationId xmlns:a16="http://schemas.microsoft.com/office/drawing/2014/main" id="{00000000-0008-0000-0500-00004C100000}"/>
            </a:ext>
          </a:extLst>
        </xdr:cNvPr>
        <xdr:cNvSpPr>
          <a:spLocks noChangeArrowheads="1"/>
        </xdr:cNvSpPr>
      </xdr:nvSpPr>
      <xdr:spPr bwMode="auto">
        <a:xfrm>
          <a:off x="2857500" y="2943225"/>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17</xdr:row>
      <xdr:rowOff>66241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2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69,557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123825</xdr:colOff>
      <xdr:row>29</xdr:row>
      <xdr:rowOff>9525</xdr:rowOff>
    </xdr:from>
    <xdr:to>
      <xdr:col>1</xdr:col>
      <xdr:colOff>323850</xdr:colOff>
      <xdr:row>33</xdr:row>
      <xdr:rowOff>295275</xdr:rowOff>
    </xdr:to>
    <xdr:sp macro="" textlink="">
      <xdr:nvSpPr>
        <xdr:cNvPr id="4175" name="角丸四角形 79">
          <a:extLst>
            <a:ext uri="{FF2B5EF4-FFF2-40B4-BE49-F238E27FC236}">
              <a16:creationId xmlns:a16="http://schemas.microsoft.com/office/drawing/2014/main" id="{00000000-0008-0000-0500-00004F100000}"/>
            </a:ext>
          </a:extLst>
        </xdr:cNvPr>
        <xdr:cNvSpPr>
          <a:spLocks noChangeArrowheads="1"/>
        </xdr:cNvSpPr>
      </xdr:nvSpPr>
      <xdr:spPr bwMode="auto">
        <a:xfrm>
          <a:off x="123825" y="50768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30</xdr:row>
      <xdr:rowOff>19050</xdr:rowOff>
    </xdr:from>
    <xdr:to>
      <xdr:col>0</xdr:col>
      <xdr:colOff>371475</xdr:colOff>
      <xdr:row>30</xdr:row>
      <xdr:rowOff>19050</xdr:rowOff>
    </xdr:to>
    <xdr:cxnSp macro="">
      <xdr:nvCxnSpPr>
        <xdr:cNvPr id="4179" name="直線コネクタ 83">
          <a:extLst>
            <a:ext uri="{FF2B5EF4-FFF2-40B4-BE49-F238E27FC236}">
              <a16:creationId xmlns:a16="http://schemas.microsoft.com/office/drawing/2014/main" id="{00000000-0008-0000-0500-000053100000}"/>
            </a:ext>
          </a:extLst>
        </xdr:cNvPr>
        <xdr:cNvCxnSpPr>
          <a:cxnSpLocks noChangeShapeType="1"/>
        </xdr:cNvCxnSpPr>
      </xdr:nvCxnSpPr>
      <xdr:spPr bwMode="auto">
        <a:xfrm flipH="1">
          <a:off x="200025" y="5257800"/>
          <a:ext cx="171450" cy="0"/>
        </a:xfrm>
        <a:prstGeom prst="line">
          <a:avLst/>
        </a:prstGeom>
        <a:noFill/>
        <a:ln w="6350" algn="ctr">
          <a:solidFill>
            <a:srgbClr val="FF0000"/>
          </a:solidFill>
          <a:round/>
          <a:headEnd/>
          <a:tailEnd/>
        </a:ln>
      </xdr:spPr>
    </xdr:cxnSp>
    <xdr:clientData/>
  </xdr:twoCellAnchor>
  <xdr:twoCellAnchor>
    <xdr:from>
      <xdr:col>0</xdr:col>
      <xdr:colOff>285750</xdr:colOff>
      <xdr:row>31</xdr:row>
      <xdr:rowOff>304800</xdr:rowOff>
    </xdr:from>
    <xdr:to>
      <xdr:col>0</xdr:col>
      <xdr:colOff>285750</xdr:colOff>
      <xdr:row>32</xdr:row>
      <xdr:rowOff>104775</xdr:rowOff>
    </xdr:to>
    <xdr:cxnSp macro="">
      <xdr:nvCxnSpPr>
        <xdr:cNvPr id="4180" name="直線コネクタ 84">
          <a:extLst>
            <a:ext uri="{FF2B5EF4-FFF2-40B4-BE49-F238E27FC236}">
              <a16:creationId xmlns:a16="http://schemas.microsoft.com/office/drawing/2014/main" id="{00000000-0008-0000-0500-000054100000}"/>
            </a:ext>
          </a:extLst>
        </xdr:cNvPr>
        <xdr:cNvCxnSpPr>
          <a:cxnSpLocks noChangeShapeType="1"/>
        </xdr:cNvCxnSpPr>
      </xdr:nvCxnSpPr>
      <xdr:spPr bwMode="auto">
        <a:xfrm>
          <a:off x="285750" y="5715000"/>
          <a:ext cx="0" cy="142875"/>
        </a:xfrm>
        <a:prstGeom prst="line">
          <a:avLst/>
        </a:prstGeom>
        <a:noFill/>
        <a:ln w="31750" algn="ctr">
          <a:solidFill>
            <a:srgbClr val="808080"/>
          </a:solidFill>
          <a:round/>
          <a:headEnd/>
          <a:tailEnd/>
        </a:ln>
      </xdr:spPr>
    </xdr:cxnSp>
    <xdr:clientData/>
  </xdr:twoCellAnchor>
  <xdr:twoCellAnchor>
    <xdr:from>
      <xdr:col>0</xdr:col>
      <xdr:colOff>200025</xdr:colOff>
      <xdr:row>31</xdr:row>
      <xdr:rowOff>304800</xdr:rowOff>
    </xdr:from>
    <xdr:to>
      <xdr:col>0</xdr:col>
      <xdr:colOff>371475</xdr:colOff>
      <xdr:row>31</xdr:row>
      <xdr:rowOff>304800</xdr:rowOff>
    </xdr:to>
    <xdr:cxnSp macro="">
      <xdr:nvCxnSpPr>
        <xdr:cNvPr id="4181" name="直線コネクタ 85">
          <a:extLst>
            <a:ext uri="{FF2B5EF4-FFF2-40B4-BE49-F238E27FC236}">
              <a16:creationId xmlns:a16="http://schemas.microsoft.com/office/drawing/2014/main" id="{00000000-0008-0000-0500-000055100000}"/>
            </a:ext>
          </a:extLst>
        </xdr:cNvPr>
        <xdr:cNvCxnSpPr>
          <a:cxnSpLocks noChangeShapeType="1"/>
        </xdr:cNvCxnSpPr>
      </xdr:nvCxnSpPr>
      <xdr:spPr bwMode="auto">
        <a:xfrm flipH="1">
          <a:off x="200025" y="5715000"/>
          <a:ext cx="171450" cy="0"/>
        </a:xfrm>
        <a:prstGeom prst="line">
          <a:avLst/>
        </a:prstGeom>
        <a:noFill/>
        <a:ln w="15875" algn="ctr">
          <a:solidFill>
            <a:srgbClr val="000000"/>
          </a:solidFill>
          <a:round/>
          <a:headEnd/>
          <a:tailEnd/>
        </a:ln>
      </xdr:spPr>
    </xdr:cxnSp>
    <xdr:clientData/>
  </xdr:twoCellAnchor>
  <xdr:twoCellAnchor>
    <xdr:from>
      <xdr:col>0</xdr:col>
      <xdr:colOff>285750</xdr:colOff>
      <xdr:row>33</xdr:row>
      <xdr:rowOff>28575</xdr:rowOff>
    </xdr:from>
    <xdr:to>
      <xdr:col>0</xdr:col>
      <xdr:colOff>285750</xdr:colOff>
      <xdr:row>33</xdr:row>
      <xdr:rowOff>171450</xdr:rowOff>
    </xdr:to>
    <xdr:cxnSp macro="">
      <xdr:nvCxnSpPr>
        <xdr:cNvPr id="4182" name="直線コネクタ 86">
          <a:extLst>
            <a:ext uri="{FF2B5EF4-FFF2-40B4-BE49-F238E27FC236}">
              <a16:creationId xmlns:a16="http://schemas.microsoft.com/office/drawing/2014/main" id="{00000000-0008-0000-0500-000056100000}"/>
            </a:ext>
          </a:extLst>
        </xdr:cNvPr>
        <xdr:cNvCxnSpPr>
          <a:cxnSpLocks noChangeShapeType="1"/>
        </xdr:cNvCxnSpPr>
      </xdr:nvCxnSpPr>
      <xdr:spPr bwMode="auto">
        <a:xfrm flipV="1">
          <a:off x="285750" y="5953125"/>
          <a:ext cx="0" cy="142875"/>
        </a:xfrm>
        <a:prstGeom prst="line">
          <a:avLst/>
        </a:prstGeom>
        <a:noFill/>
        <a:ln w="31750" algn="ctr">
          <a:solidFill>
            <a:srgbClr val="808080"/>
          </a:solidFill>
          <a:round/>
          <a:headEnd/>
          <a:tailEnd/>
        </a:ln>
      </xdr:spPr>
    </xdr:cxnSp>
    <xdr:clientData/>
  </xdr:twoCellAnchor>
  <xdr:twoCellAnchor>
    <xdr:from>
      <xdr:col>0</xdr:col>
      <xdr:colOff>200025</xdr:colOff>
      <xdr:row>33</xdr:row>
      <xdr:rowOff>171450</xdr:rowOff>
    </xdr:from>
    <xdr:to>
      <xdr:col>0</xdr:col>
      <xdr:colOff>371475</xdr:colOff>
      <xdr:row>33</xdr:row>
      <xdr:rowOff>171450</xdr:rowOff>
    </xdr:to>
    <xdr:cxnSp macro="">
      <xdr:nvCxnSpPr>
        <xdr:cNvPr id="4183" name="直線コネクタ 87">
          <a:extLst>
            <a:ext uri="{FF2B5EF4-FFF2-40B4-BE49-F238E27FC236}">
              <a16:creationId xmlns:a16="http://schemas.microsoft.com/office/drawing/2014/main" id="{00000000-0008-0000-0500-000057100000}"/>
            </a:ext>
          </a:extLst>
        </xdr:cNvPr>
        <xdr:cNvCxnSpPr>
          <a:cxnSpLocks noChangeShapeType="1"/>
        </xdr:cNvCxnSpPr>
      </xdr:nvCxnSpPr>
      <xdr:spPr bwMode="auto">
        <a:xfrm flipH="1">
          <a:off x="200025" y="6096000"/>
          <a:ext cx="171450" cy="0"/>
        </a:xfrm>
        <a:prstGeom prst="line">
          <a:avLst/>
        </a:prstGeom>
        <a:noFill/>
        <a:ln w="15875" algn="ctr">
          <a:solidFill>
            <a:srgbClr val="000000"/>
          </a:solidFill>
          <a:round/>
          <a:headEnd/>
          <a:tailEnd/>
        </a:ln>
      </xdr:spPr>
    </xdr:cxnSp>
    <xdr:clientData/>
  </xdr:twoCellAnchor>
  <xdr:twoCellAnchor>
    <xdr:from>
      <xdr:col>0</xdr:col>
      <xdr:colOff>228600</xdr:colOff>
      <xdr:row>29</xdr:row>
      <xdr:rowOff>142875</xdr:rowOff>
    </xdr:from>
    <xdr:to>
      <xdr:col>0</xdr:col>
      <xdr:colOff>333375</xdr:colOff>
      <xdr:row>30</xdr:row>
      <xdr:rowOff>66675</xdr:rowOff>
    </xdr:to>
    <xdr:sp macro="" textlink="">
      <xdr:nvSpPr>
        <xdr:cNvPr id="4184" name="円/楕円 88">
          <a:extLst>
            <a:ext uri="{FF2B5EF4-FFF2-40B4-BE49-F238E27FC236}">
              <a16:creationId xmlns:a16="http://schemas.microsoft.com/office/drawing/2014/main" id="{00000000-0008-0000-0500-000058100000}"/>
            </a:ext>
          </a:extLst>
        </xdr:cNvPr>
        <xdr:cNvSpPr>
          <a:spLocks noChangeArrowheads="1"/>
        </xdr:cNvSpPr>
      </xdr:nvSpPr>
      <xdr:spPr bwMode="auto">
        <a:xfrm>
          <a:off x="228600"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31</xdr:row>
      <xdr:rowOff>66675</xdr:rowOff>
    </xdr:from>
    <xdr:to>
      <xdr:col>0</xdr:col>
      <xdr:colOff>333375</xdr:colOff>
      <xdr:row>31</xdr:row>
      <xdr:rowOff>161925</xdr:rowOff>
    </xdr:to>
    <xdr:sp macro="" textlink="">
      <xdr:nvSpPr>
        <xdr:cNvPr id="4185" name="フローチャート : 判断 89">
          <a:extLst>
            <a:ext uri="{FF2B5EF4-FFF2-40B4-BE49-F238E27FC236}">
              <a16:creationId xmlns:a16="http://schemas.microsoft.com/office/drawing/2014/main" id="{00000000-0008-0000-0500-000059100000}"/>
            </a:ext>
          </a:extLst>
        </xdr:cNvPr>
        <xdr:cNvSpPr>
          <a:spLocks noChangeArrowheads="1"/>
        </xdr:cNvSpPr>
      </xdr:nvSpPr>
      <xdr:spPr bwMode="auto">
        <a:xfrm>
          <a:off x="228600" y="54768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4186" name="正方形/長方形 90">
          <a:extLst>
            <a:ext uri="{FF2B5EF4-FFF2-40B4-BE49-F238E27FC236}">
              <a16:creationId xmlns:a16="http://schemas.microsoft.com/office/drawing/2014/main" id="{00000000-0008-0000-0500-00005A100000}"/>
            </a:ext>
          </a:extLst>
        </xdr:cNvPr>
        <xdr:cNvSpPr>
          <a:spLocks noChangeArrowheads="1"/>
        </xdr:cNvSpPr>
      </xdr:nvSpPr>
      <xdr:spPr bwMode="auto">
        <a:xfrm>
          <a:off x="2162175" y="56483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oneCellAnchor>
    <xdr:from>
      <xdr:col>1</xdr:col>
      <xdr:colOff>542925</xdr:colOff>
      <xdr:row>30</xdr:row>
      <xdr:rowOff>31750</xdr:rowOff>
    </xdr:from>
    <xdr:ext cx="411651"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39</xdr:row>
      <xdr:rowOff>295275</xdr:rowOff>
    </xdr:from>
    <xdr:to>
      <xdr:col>5</xdr:col>
      <xdr:colOff>733425</xdr:colOff>
      <xdr:row>39</xdr:row>
      <xdr:rowOff>295275</xdr:rowOff>
    </xdr:to>
    <xdr:cxnSp macro="">
      <xdr:nvCxnSpPr>
        <xdr:cNvPr id="4188" name="直線コネクタ 92">
          <a:extLst>
            <a:ext uri="{FF2B5EF4-FFF2-40B4-BE49-F238E27FC236}">
              <a16:creationId xmlns:a16="http://schemas.microsoft.com/office/drawing/2014/main" id="{00000000-0008-0000-0500-00005C100000}"/>
            </a:ext>
          </a:extLst>
        </xdr:cNvPr>
        <xdr:cNvCxnSpPr>
          <a:cxnSpLocks noChangeShapeType="1"/>
        </xdr:cNvCxnSpPr>
      </xdr:nvCxnSpPr>
      <xdr:spPr bwMode="auto">
        <a:xfrm>
          <a:off x="2162175" y="7934325"/>
          <a:ext cx="4238625" cy="0"/>
        </a:xfrm>
        <a:prstGeom prst="line">
          <a:avLst/>
        </a:prstGeom>
        <a:noFill/>
        <a:ln w="9525" algn="ctr">
          <a:solidFill>
            <a:srgbClr val="C0C0C0"/>
          </a:solidFill>
          <a:round/>
          <a:headEnd/>
          <a:tailEnd/>
        </a:ln>
      </xdr:spPr>
    </xdr:cxnSp>
    <xdr:clientData/>
  </xdr:twoCellAnchor>
  <xdr:twoCellAnchor>
    <xdr:from>
      <xdr:col>1</xdr:col>
      <xdr:colOff>1028700</xdr:colOff>
      <xdr:row>38</xdr:row>
      <xdr:rowOff>142875</xdr:rowOff>
    </xdr:from>
    <xdr:to>
      <xdr:col>5</xdr:col>
      <xdr:colOff>733425</xdr:colOff>
      <xdr:row>38</xdr:row>
      <xdr:rowOff>142875</xdr:rowOff>
    </xdr:to>
    <xdr:cxnSp macro="">
      <xdr:nvCxnSpPr>
        <xdr:cNvPr id="4189" name="直線コネクタ 93">
          <a:extLst>
            <a:ext uri="{FF2B5EF4-FFF2-40B4-BE49-F238E27FC236}">
              <a16:creationId xmlns:a16="http://schemas.microsoft.com/office/drawing/2014/main" id="{00000000-0008-0000-0500-00005D100000}"/>
            </a:ext>
          </a:extLst>
        </xdr:cNvPr>
        <xdr:cNvCxnSpPr>
          <a:cxnSpLocks noChangeShapeType="1"/>
        </xdr:cNvCxnSpPr>
      </xdr:nvCxnSpPr>
      <xdr:spPr bwMode="auto">
        <a:xfrm>
          <a:off x="2162175" y="7610475"/>
          <a:ext cx="4238625" cy="0"/>
        </a:xfrm>
        <a:prstGeom prst="line">
          <a:avLst/>
        </a:prstGeom>
        <a:noFill/>
        <a:ln w="9525" algn="ctr">
          <a:solidFill>
            <a:srgbClr val="C0C0C0"/>
          </a:solidFill>
          <a:round/>
          <a:headEnd/>
          <a:tailEnd/>
        </a:ln>
      </xdr:spPr>
    </xdr:cxnSp>
    <xdr:clientData/>
  </xdr:twoCellAnchor>
  <xdr:twoCellAnchor>
    <xdr:from>
      <xdr:col>1</xdr:col>
      <xdr:colOff>1028700</xdr:colOff>
      <xdr:row>37</xdr:row>
      <xdr:rowOff>161925</xdr:rowOff>
    </xdr:from>
    <xdr:to>
      <xdr:col>5</xdr:col>
      <xdr:colOff>733425</xdr:colOff>
      <xdr:row>37</xdr:row>
      <xdr:rowOff>161925</xdr:rowOff>
    </xdr:to>
    <xdr:cxnSp macro="">
      <xdr:nvCxnSpPr>
        <xdr:cNvPr id="4190" name="直線コネクタ 94">
          <a:extLst>
            <a:ext uri="{FF2B5EF4-FFF2-40B4-BE49-F238E27FC236}">
              <a16:creationId xmlns:a16="http://schemas.microsoft.com/office/drawing/2014/main" id="{00000000-0008-0000-0500-00005E100000}"/>
            </a:ext>
          </a:extLst>
        </xdr:cNvPr>
        <xdr:cNvCxnSpPr>
          <a:cxnSpLocks noChangeShapeType="1"/>
        </xdr:cNvCxnSpPr>
      </xdr:nvCxnSpPr>
      <xdr:spPr bwMode="auto">
        <a:xfrm>
          <a:off x="2162175" y="7286625"/>
          <a:ext cx="4238625" cy="0"/>
        </a:xfrm>
        <a:prstGeom prst="line">
          <a:avLst/>
        </a:prstGeom>
        <a:noFill/>
        <a:ln w="9525" algn="ctr">
          <a:solidFill>
            <a:srgbClr val="C0C0C0"/>
          </a:solidFill>
          <a:round/>
          <a:headEnd/>
          <a:tailEnd/>
        </a:ln>
      </xdr:spPr>
    </xdr:cxnSp>
    <xdr:clientData/>
  </xdr:twoCellAnchor>
  <xdr:oneCellAnchor>
    <xdr:from>
      <xdr:col>1</xdr:col>
      <xdr:colOff>276225</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36</xdr:row>
      <xdr:rowOff>0</xdr:rowOff>
    </xdr:from>
    <xdr:to>
      <xdr:col>5</xdr:col>
      <xdr:colOff>733425</xdr:colOff>
      <xdr:row>36</xdr:row>
      <xdr:rowOff>0</xdr:rowOff>
    </xdr:to>
    <xdr:cxnSp macro="">
      <xdr:nvCxnSpPr>
        <xdr:cNvPr id="4192" name="直線コネクタ 96">
          <a:extLst>
            <a:ext uri="{FF2B5EF4-FFF2-40B4-BE49-F238E27FC236}">
              <a16:creationId xmlns:a16="http://schemas.microsoft.com/office/drawing/2014/main" id="{00000000-0008-0000-0500-000060100000}"/>
            </a:ext>
          </a:extLst>
        </xdr:cNvPr>
        <xdr:cNvCxnSpPr>
          <a:cxnSpLocks noChangeShapeType="1"/>
        </xdr:cNvCxnSpPr>
      </xdr:nvCxnSpPr>
      <xdr:spPr bwMode="auto">
        <a:xfrm>
          <a:off x="2162175" y="6953250"/>
          <a:ext cx="4238625" cy="0"/>
        </a:xfrm>
        <a:prstGeom prst="line">
          <a:avLst/>
        </a:prstGeom>
        <a:noFill/>
        <a:ln w="9525" algn="ctr">
          <a:solidFill>
            <a:srgbClr val="C0C0C0"/>
          </a:solidFill>
          <a:round/>
          <a:headEnd/>
          <a:tailEnd/>
        </a:ln>
      </xdr:spPr>
    </xdr:cxnSp>
    <xdr:clientData/>
  </xdr:twoCellAnchor>
  <xdr:oneCellAnchor>
    <xdr:from>
      <xdr:col>1</xdr:col>
      <xdr:colOff>276225</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1028700</xdr:colOff>
      <xdr:row>35</xdr:row>
      <xdr:rowOff>19050</xdr:rowOff>
    </xdr:from>
    <xdr:to>
      <xdr:col>5</xdr:col>
      <xdr:colOff>733425</xdr:colOff>
      <xdr:row>35</xdr:row>
      <xdr:rowOff>19050</xdr:rowOff>
    </xdr:to>
    <xdr:cxnSp macro="">
      <xdr:nvCxnSpPr>
        <xdr:cNvPr id="4194" name="直線コネクタ 98">
          <a:extLst>
            <a:ext uri="{FF2B5EF4-FFF2-40B4-BE49-F238E27FC236}">
              <a16:creationId xmlns:a16="http://schemas.microsoft.com/office/drawing/2014/main" id="{00000000-0008-0000-0500-000062100000}"/>
            </a:ext>
          </a:extLst>
        </xdr:cNvPr>
        <xdr:cNvCxnSpPr>
          <a:cxnSpLocks noChangeShapeType="1"/>
        </xdr:cNvCxnSpPr>
      </xdr:nvCxnSpPr>
      <xdr:spPr bwMode="auto">
        <a:xfrm>
          <a:off x="2162175" y="6629400"/>
          <a:ext cx="4238625" cy="0"/>
        </a:xfrm>
        <a:prstGeom prst="line">
          <a:avLst/>
        </a:prstGeom>
        <a:noFill/>
        <a:ln w="9525" algn="ctr">
          <a:solidFill>
            <a:srgbClr val="C0C0C0"/>
          </a:solidFill>
          <a:round/>
          <a:headEnd/>
          <a:tailEnd/>
        </a:ln>
      </xdr:spPr>
    </xdr:cxnSp>
    <xdr:clientData/>
  </xdr:twoCellAnchor>
  <xdr:oneCellAnchor>
    <xdr:from>
      <xdr:col>1</xdr:col>
      <xdr:colOff>276225</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1028700</xdr:colOff>
      <xdr:row>34</xdr:row>
      <xdr:rowOff>38100</xdr:rowOff>
    </xdr:from>
    <xdr:to>
      <xdr:col>5</xdr:col>
      <xdr:colOff>733425</xdr:colOff>
      <xdr:row>34</xdr:row>
      <xdr:rowOff>38100</xdr:rowOff>
    </xdr:to>
    <xdr:cxnSp macro="">
      <xdr:nvCxnSpPr>
        <xdr:cNvPr id="4196" name="直線コネクタ 100">
          <a:extLst>
            <a:ext uri="{FF2B5EF4-FFF2-40B4-BE49-F238E27FC236}">
              <a16:creationId xmlns:a16="http://schemas.microsoft.com/office/drawing/2014/main" id="{00000000-0008-0000-0500-000064100000}"/>
            </a:ext>
          </a:extLst>
        </xdr:cNvPr>
        <xdr:cNvCxnSpPr>
          <a:cxnSpLocks noChangeShapeType="1"/>
        </xdr:cNvCxnSpPr>
      </xdr:nvCxnSpPr>
      <xdr:spPr bwMode="auto">
        <a:xfrm>
          <a:off x="2162175" y="6305550"/>
          <a:ext cx="4238625" cy="0"/>
        </a:xfrm>
        <a:prstGeom prst="line">
          <a:avLst/>
        </a:prstGeom>
        <a:noFill/>
        <a:ln w="9525" algn="ctr">
          <a:solidFill>
            <a:srgbClr val="C0C0C0"/>
          </a:solidFill>
          <a:round/>
          <a:headEnd/>
          <a:tailEnd/>
        </a:ln>
      </xdr:spPr>
    </xdr:cxnSp>
    <xdr:clientData/>
  </xdr:twoCellAnchor>
  <xdr:oneCellAnchor>
    <xdr:from>
      <xdr:col>1</xdr:col>
      <xdr:colOff>276225</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1028700</xdr:colOff>
      <xdr:row>33</xdr:row>
      <xdr:rowOff>57150</xdr:rowOff>
    </xdr:from>
    <xdr:to>
      <xdr:col>5</xdr:col>
      <xdr:colOff>733425</xdr:colOff>
      <xdr:row>33</xdr:row>
      <xdr:rowOff>57150</xdr:rowOff>
    </xdr:to>
    <xdr:cxnSp macro="">
      <xdr:nvCxnSpPr>
        <xdr:cNvPr id="4198" name="直線コネクタ 102">
          <a:extLst>
            <a:ext uri="{FF2B5EF4-FFF2-40B4-BE49-F238E27FC236}">
              <a16:creationId xmlns:a16="http://schemas.microsoft.com/office/drawing/2014/main" id="{00000000-0008-0000-0500-000066100000}"/>
            </a:ext>
          </a:extLst>
        </xdr:cNvPr>
        <xdr:cNvCxnSpPr>
          <a:cxnSpLocks noChangeShapeType="1"/>
        </xdr:cNvCxnSpPr>
      </xdr:nvCxnSpPr>
      <xdr:spPr bwMode="auto">
        <a:xfrm>
          <a:off x="2162175" y="5981700"/>
          <a:ext cx="4238625" cy="0"/>
        </a:xfrm>
        <a:prstGeom prst="line">
          <a:avLst/>
        </a:prstGeom>
        <a:noFill/>
        <a:ln w="9525" algn="ctr">
          <a:solidFill>
            <a:srgbClr val="C0C0C0"/>
          </a:solidFill>
          <a:round/>
          <a:headEnd/>
          <a:tailEnd/>
        </a:ln>
      </xdr:spPr>
    </xdr:cxnSp>
    <xdr:clientData/>
  </xdr:twoCellAnchor>
  <xdr:oneCellAnchor>
    <xdr:from>
      <xdr:col>1</xdr:col>
      <xdr:colOff>276225</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31</xdr:row>
      <xdr:rowOff>238125</xdr:rowOff>
    </xdr:to>
    <xdr:cxnSp macro="">
      <xdr:nvCxnSpPr>
        <xdr:cNvPr id="4200" name="直線コネクタ 104">
          <a:extLst>
            <a:ext uri="{FF2B5EF4-FFF2-40B4-BE49-F238E27FC236}">
              <a16:creationId xmlns:a16="http://schemas.microsoft.com/office/drawing/2014/main" id="{00000000-0008-0000-0500-000068100000}"/>
            </a:ext>
          </a:extLst>
        </xdr:cNvPr>
        <xdr:cNvCxnSpPr>
          <a:cxnSpLocks noChangeShapeType="1"/>
        </xdr:cNvCxnSpPr>
      </xdr:nvCxnSpPr>
      <xdr:spPr bwMode="auto">
        <a:xfrm>
          <a:off x="2162175" y="5648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39</xdr:row>
      <xdr:rowOff>295275</xdr:rowOff>
    </xdr:to>
    <xdr:sp macro="" textlink="">
      <xdr:nvSpPr>
        <xdr:cNvPr id="4202" name="人口1人当たり決算額の推移グラフ枠445">
          <a:extLst>
            <a:ext uri="{FF2B5EF4-FFF2-40B4-BE49-F238E27FC236}">
              <a16:creationId xmlns:a16="http://schemas.microsoft.com/office/drawing/2014/main" id="{00000000-0008-0000-0500-00006A100000}"/>
            </a:ext>
          </a:extLst>
        </xdr:cNvPr>
        <xdr:cNvSpPr>
          <a:spLocks noChangeArrowheads="1"/>
        </xdr:cNvSpPr>
      </xdr:nvSpPr>
      <xdr:spPr bwMode="auto">
        <a:xfrm>
          <a:off x="2162175" y="5648325"/>
          <a:ext cx="4238625" cy="2286000"/>
        </a:xfrm>
        <a:prstGeom prst="rect">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33</xdr:row>
      <xdr:rowOff>200025</xdr:rowOff>
    </xdr:from>
    <xdr:to>
      <xdr:col>4</xdr:col>
      <xdr:colOff>1114425</xdr:colOff>
      <xdr:row>37</xdr:row>
      <xdr:rowOff>333375</xdr:rowOff>
    </xdr:to>
    <xdr:cxnSp macro="">
      <xdr:nvCxnSpPr>
        <xdr:cNvPr id="4203" name="直線コネクタ 107">
          <a:extLst>
            <a:ext uri="{FF2B5EF4-FFF2-40B4-BE49-F238E27FC236}">
              <a16:creationId xmlns:a16="http://schemas.microsoft.com/office/drawing/2014/main" id="{00000000-0008-0000-0500-00006B100000}"/>
            </a:ext>
          </a:extLst>
        </xdr:cNvPr>
        <xdr:cNvCxnSpPr>
          <a:cxnSpLocks noChangeShapeType="1"/>
        </xdr:cNvCxnSpPr>
      </xdr:nvCxnSpPr>
      <xdr:spPr bwMode="auto">
        <a:xfrm flipV="1">
          <a:off x="5648325" y="6124575"/>
          <a:ext cx="0" cy="1333500"/>
        </a:xfrm>
        <a:prstGeom prst="line">
          <a:avLst/>
        </a:prstGeom>
        <a:noFill/>
        <a:ln w="31750" algn="ctr">
          <a:solidFill>
            <a:srgbClr val="808080"/>
          </a:solidFill>
          <a:round/>
          <a:headEnd/>
          <a:tailEnd/>
        </a:ln>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333375</xdr:rowOff>
    </xdr:from>
    <xdr:to>
      <xdr:col>5</xdr:col>
      <xdr:colOff>76200</xdr:colOff>
      <xdr:row>37</xdr:row>
      <xdr:rowOff>333375</xdr:rowOff>
    </xdr:to>
    <xdr:cxnSp macro="">
      <xdr:nvCxnSpPr>
        <xdr:cNvPr id="4205" name="直線コネクタ 109">
          <a:extLst>
            <a:ext uri="{FF2B5EF4-FFF2-40B4-BE49-F238E27FC236}">
              <a16:creationId xmlns:a16="http://schemas.microsoft.com/office/drawing/2014/main" id="{00000000-0008-0000-0500-00006D100000}"/>
            </a:ext>
          </a:extLst>
        </xdr:cNvPr>
        <xdr:cNvCxnSpPr>
          <a:cxnSpLocks noChangeShapeType="1"/>
        </xdr:cNvCxnSpPr>
      </xdr:nvCxnSpPr>
      <xdr:spPr bwMode="auto">
        <a:xfrm>
          <a:off x="5562600" y="7458075"/>
          <a:ext cx="180975" cy="0"/>
        </a:xfrm>
        <a:prstGeom prst="line">
          <a:avLst/>
        </a:prstGeom>
        <a:noFill/>
        <a:ln w="19050" algn="ctr">
          <a:solidFill>
            <a:srgbClr val="000000"/>
          </a:solidFill>
          <a:round/>
          <a:headEnd/>
          <a:tailEnd/>
        </a:ln>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200025</xdr:rowOff>
    </xdr:from>
    <xdr:to>
      <xdr:col>5</xdr:col>
      <xdr:colOff>76200</xdr:colOff>
      <xdr:row>33</xdr:row>
      <xdr:rowOff>200025</xdr:rowOff>
    </xdr:to>
    <xdr:cxnSp macro="">
      <xdr:nvCxnSpPr>
        <xdr:cNvPr id="4207" name="直線コネクタ 111">
          <a:extLst>
            <a:ext uri="{FF2B5EF4-FFF2-40B4-BE49-F238E27FC236}">
              <a16:creationId xmlns:a16="http://schemas.microsoft.com/office/drawing/2014/main" id="{00000000-0008-0000-0500-00006F100000}"/>
            </a:ext>
          </a:extLst>
        </xdr:cNvPr>
        <xdr:cNvCxnSpPr>
          <a:cxnSpLocks noChangeShapeType="1"/>
        </xdr:cNvCxnSpPr>
      </xdr:nvCxnSpPr>
      <xdr:spPr bwMode="auto">
        <a:xfrm>
          <a:off x="5562600" y="6124575"/>
          <a:ext cx="180975" cy="0"/>
        </a:xfrm>
        <a:prstGeom prst="line">
          <a:avLst/>
        </a:prstGeom>
        <a:noFill/>
        <a:ln w="19050" algn="ctr">
          <a:solidFill>
            <a:srgbClr val="000000"/>
          </a:solidFill>
          <a:round/>
          <a:headEnd/>
          <a:tailEnd/>
        </a:ln>
      </xdr:spPr>
    </xdr:cxnSp>
    <xdr:clientData/>
  </xdr:twoCellAnchor>
  <xdr:twoCellAnchor>
    <xdr:from>
      <xdr:col>4</xdr:col>
      <xdr:colOff>466725</xdr:colOff>
      <xdr:row>35</xdr:row>
      <xdr:rowOff>133350</xdr:rowOff>
    </xdr:from>
    <xdr:to>
      <xdr:col>4</xdr:col>
      <xdr:colOff>1114425</xdr:colOff>
      <xdr:row>35</xdr:row>
      <xdr:rowOff>314325</xdr:rowOff>
    </xdr:to>
    <xdr:cxnSp macro="">
      <xdr:nvCxnSpPr>
        <xdr:cNvPr id="4208" name="直線コネクタ 112">
          <a:extLst>
            <a:ext uri="{FF2B5EF4-FFF2-40B4-BE49-F238E27FC236}">
              <a16:creationId xmlns:a16="http://schemas.microsoft.com/office/drawing/2014/main" id="{00000000-0008-0000-0500-000070100000}"/>
            </a:ext>
          </a:extLst>
        </xdr:cNvPr>
        <xdr:cNvCxnSpPr>
          <a:cxnSpLocks noChangeShapeType="1"/>
        </xdr:cNvCxnSpPr>
      </xdr:nvCxnSpPr>
      <xdr:spPr bwMode="auto">
        <a:xfrm>
          <a:off x="5000625" y="6743700"/>
          <a:ext cx="647700" cy="180975"/>
        </a:xfrm>
        <a:prstGeom prst="line">
          <a:avLst/>
        </a:prstGeom>
        <a:noFill/>
        <a:ln w="6350" algn="ctr">
          <a:solidFill>
            <a:srgbClr val="FF0000"/>
          </a:solidFill>
          <a:round/>
          <a:headEnd/>
          <a:tailEnd/>
        </a:ln>
      </xdr:spPr>
    </xdr:cxnSp>
    <xdr:clientData/>
  </xdr:twoCellAnchor>
  <xdr:oneCellAnchor>
    <xdr:from>
      <xdr:col>5</xdr:col>
      <xdr:colOff>73025</xdr:colOff>
      <xdr:row>34</xdr:row>
      <xdr:rowOff>332496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142875</xdr:rowOff>
    </xdr:from>
    <xdr:to>
      <xdr:col>5</xdr:col>
      <xdr:colOff>38100</xdr:colOff>
      <xdr:row>35</xdr:row>
      <xdr:rowOff>247650</xdr:rowOff>
    </xdr:to>
    <xdr:sp macro="" textlink="">
      <xdr:nvSpPr>
        <xdr:cNvPr id="4210" name="フローチャート : 判断 114">
          <a:extLst>
            <a:ext uri="{FF2B5EF4-FFF2-40B4-BE49-F238E27FC236}">
              <a16:creationId xmlns:a16="http://schemas.microsoft.com/office/drawing/2014/main" id="{00000000-0008-0000-0500-000072100000}"/>
            </a:ext>
          </a:extLst>
        </xdr:cNvPr>
        <xdr:cNvSpPr>
          <a:spLocks noChangeArrowheads="1"/>
        </xdr:cNvSpPr>
      </xdr:nvSpPr>
      <xdr:spPr bwMode="auto">
        <a:xfrm>
          <a:off x="5600700" y="675322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35</xdr:row>
      <xdr:rowOff>133350</xdr:rowOff>
    </xdr:from>
    <xdr:to>
      <xdr:col>4</xdr:col>
      <xdr:colOff>466725</xdr:colOff>
      <xdr:row>35</xdr:row>
      <xdr:rowOff>142875</xdr:rowOff>
    </xdr:to>
    <xdr:cxnSp macro="">
      <xdr:nvCxnSpPr>
        <xdr:cNvPr id="4211" name="直線コネクタ 115">
          <a:extLst>
            <a:ext uri="{FF2B5EF4-FFF2-40B4-BE49-F238E27FC236}">
              <a16:creationId xmlns:a16="http://schemas.microsoft.com/office/drawing/2014/main" id="{00000000-0008-0000-0500-000073100000}"/>
            </a:ext>
          </a:extLst>
        </xdr:cNvPr>
        <xdr:cNvCxnSpPr>
          <a:cxnSpLocks noChangeShapeType="1"/>
        </xdr:cNvCxnSpPr>
      </xdr:nvCxnSpPr>
      <xdr:spPr bwMode="auto">
        <a:xfrm flipV="1">
          <a:off x="4305300" y="6743700"/>
          <a:ext cx="695325" cy="9525"/>
        </a:xfrm>
        <a:prstGeom prst="line">
          <a:avLst/>
        </a:prstGeom>
        <a:noFill/>
        <a:ln w="6350" algn="ctr">
          <a:solidFill>
            <a:srgbClr val="FF0000"/>
          </a:solidFill>
          <a:round/>
          <a:headEnd/>
          <a:tailEnd/>
        </a:ln>
      </xdr:spPr>
    </xdr:cxnSp>
    <xdr:clientData/>
  </xdr:twoCellAnchor>
  <xdr:twoCellAnchor>
    <xdr:from>
      <xdr:col>4</xdr:col>
      <xdr:colOff>419100</xdr:colOff>
      <xdr:row>35</xdr:row>
      <xdr:rowOff>133350</xdr:rowOff>
    </xdr:from>
    <xdr:to>
      <xdr:col>4</xdr:col>
      <xdr:colOff>523875</xdr:colOff>
      <xdr:row>35</xdr:row>
      <xdr:rowOff>238125</xdr:rowOff>
    </xdr:to>
    <xdr:sp macro="" textlink="">
      <xdr:nvSpPr>
        <xdr:cNvPr id="4212" name="フローチャート : 判断 116">
          <a:extLst>
            <a:ext uri="{FF2B5EF4-FFF2-40B4-BE49-F238E27FC236}">
              <a16:creationId xmlns:a16="http://schemas.microsoft.com/office/drawing/2014/main" id="{00000000-0008-0000-0500-000074100000}"/>
            </a:ext>
          </a:extLst>
        </xdr:cNvPr>
        <xdr:cNvSpPr>
          <a:spLocks noChangeArrowheads="1"/>
        </xdr:cNvSpPr>
      </xdr:nvSpPr>
      <xdr:spPr bwMode="auto">
        <a:xfrm>
          <a:off x="4953000" y="674370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35</xdr:row>
      <xdr:rowOff>221294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31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209550</xdr:colOff>
      <xdr:row>35</xdr:row>
      <xdr:rowOff>66675</xdr:rowOff>
    </xdr:from>
    <xdr:to>
      <xdr:col>3</xdr:col>
      <xdr:colOff>904875</xdr:colOff>
      <xdr:row>35</xdr:row>
      <xdr:rowOff>142875</xdr:rowOff>
    </xdr:to>
    <xdr:cxnSp macro="">
      <xdr:nvCxnSpPr>
        <xdr:cNvPr id="4214" name="直線コネクタ 118">
          <a:extLst>
            <a:ext uri="{FF2B5EF4-FFF2-40B4-BE49-F238E27FC236}">
              <a16:creationId xmlns:a16="http://schemas.microsoft.com/office/drawing/2014/main" id="{00000000-0008-0000-0500-000076100000}"/>
            </a:ext>
          </a:extLst>
        </xdr:cNvPr>
        <xdr:cNvCxnSpPr>
          <a:cxnSpLocks noChangeShapeType="1"/>
        </xdr:cNvCxnSpPr>
      </xdr:nvCxnSpPr>
      <xdr:spPr bwMode="auto">
        <a:xfrm>
          <a:off x="3609975" y="6677025"/>
          <a:ext cx="695325" cy="76200"/>
        </a:xfrm>
        <a:prstGeom prst="line">
          <a:avLst/>
        </a:prstGeom>
        <a:noFill/>
        <a:ln w="6350" algn="ctr">
          <a:solidFill>
            <a:srgbClr val="FF0000"/>
          </a:solidFill>
          <a:round/>
          <a:headEnd/>
          <a:tailEnd/>
        </a:ln>
      </xdr:spPr>
    </xdr:cxnSp>
    <xdr:clientData/>
  </xdr:twoCellAnchor>
  <xdr:twoCellAnchor>
    <xdr:from>
      <xdr:col>3</xdr:col>
      <xdr:colOff>857250</xdr:colOff>
      <xdr:row>35</xdr:row>
      <xdr:rowOff>104775</xdr:rowOff>
    </xdr:from>
    <xdr:to>
      <xdr:col>3</xdr:col>
      <xdr:colOff>952500</xdr:colOff>
      <xdr:row>35</xdr:row>
      <xdr:rowOff>209550</xdr:rowOff>
    </xdr:to>
    <xdr:sp macro="" textlink="">
      <xdr:nvSpPr>
        <xdr:cNvPr id="4215" name="フローチャート : 判断 119">
          <a:extLst>
            <a:ext uri="{FF2B5EF4-FFF2-40B4-BE49-F238E27FC236}">
              <a16:creationId xmlns:a16="http://schemas.microsoft.com/office/drawing/2014/main" id="{00000000-0008-0000-0500-000077100000}"/>
            </a:ext>
          </a:extLst>
        </xdr:cNvPr>
        <xdr:cNvSpPr>
          <a:spLocks noChangeArrowheads="1"/>
        </xdr:cNvSpPr>
      </xdr:nvSpPr>
      <xdr:spPr bwMode="auto">
        <a:xfrm>
          <a:off x="4257675" y="6715125"/>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35</xdr:row>
      <xdr:rowOff>189781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66675</xdr:rowOff>
    </xdr:from>
    <xdr:to>
      <xdr:col>3</xdr:col>
      <xdr:colOff>209550</xdr:colOff>
      <xdr:row>35</xdr:row>
      <xdr:rowOff>133350</xdr:rowOff>
    </xdr:to>
    <xdr:cxnSp macro="">
      <xdr:nvCxnSpPr>
        <xdr:cNvPr id="4217" name="直線コネクタ 121">
          <a:extLst>
            <a:ext uri="{FF2B5EF4-FFF2-40B4-BE49-F238E27FC236}">
              <a16:creationId xmlns:a16="http://schemas.microsoft.com/office/drawing/2014/main" id="{00000000-0008-0000-0500-000079100000}"/>
            </a:ext>
          </a:extLst>
        </xdr:cNvPr>
        <xdr:cNvCxnSpPr>
          <a:cxnSpLocks noChangeShapeType="1"/>
        </xdr:cNvCxnSpPr>
      </xdr:nvCxnSpPr>
      <xdr:spPr bwMode="auto">
        <a:xfrm flipV="1">
          <a:off x="2905125" y="6677025"/>
          <a:ext cx="704850" cy="66675"/>
        </a:xfrm>
        <a:prstGeom prst="line">
          <a:avLst/>
        </a:prstGeom>
        <a:noFill/>
        <a:ln w="6350" algn="ctr">
          <a:solidFill>
            <a:srgbClr val="FF0000"/>
          </a:solidFill>
          <a:round/>
          <a:headEnd/>
          <a:tailEnd/>
        </a:ln>
      </xdr:spPr>
    </xdr:cxnSp>
    <xdr:clientData/>
  </xdr:twoCellAnchor>
  <xdr:twoCellAnchor>
    <xdr:from>
      <xdr:col>3</xdr:col>
      <xdr:colOff>152400</xdr:colOff>
      <xdr:row>35</xdr:row>
      <xdr:rowOff>38100</xdr:rowOff>
    </xdr:from>
    <xdr:to>
      <xdr:col>3</xdr:col>
      <xdr:colOff>257175</xdr:colOff>
      <xdr:row>35</xdr:row>
      <xdr:rowOff>142875</xdr:rowOff>
    </xdr:to>
    <xdr:sp macro="" textlink="">
      <xdr:nvSpPr>
        <xdr:cNvPr id="4218" name="フローチャート : 判断 122">
          <a:extLst>
            <a:ext uri="{FF2B5EF4-FFF2-40B4-BE49-F238E27FC236}">
              <a16:creationId xmlns:a16="http://schemas.microsoft.com/office/drawing/2014/main" id="{00000000-0008-0000-0500-00007A100000}"/>
            </a:ext>
          </a:extLst>
        </xdr:cNvPr>
        <xdr:cNvSpPr>
          <a:spLocks noChangeArrowheads="1"/>
        </xdr:cNvSpPr>
      </xdr:nvSpPr>
      <xdr:spPr bwMode="auto">
        <a:xfrm>
          <a:off x="3552825" y="66484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35</xdr:row>
      <xdr:rowOff>125120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333375</xdr:rowOff>
    </xdr:from>
    <xdr:to>
      <xdr:col>2</xdr:col>
      <xdr:colOff>695325</xdr:colOff>
      <xdr:row>35</xdr:row>
      <xdr:rowOff>95250</xdr:rowOff>
    </xdr:to>
    <xdr:sp macro="" textlink="">
      <xdr:nvSpPr>
        <xdr:cNvPr id="4220" name="フローチャート : 判断 124">
          <a:extLst>
            <a:ext uri="{FF2B5EF4-FFF2-40B4-BE49-F238E27FC236}">
              <a16:creationId xmlns:a16="http://schemas.microsoft.com/office/drawing/2014/main" id="{00000000-0008-0000-0500-00007C100000}"/>
            </a:ext>
          </a:extLst>
        </xdr:cNvPr>
        <xdr:cNvSpPr>
          <a:spLocks noChangeArrowheads="1"/>
        </xdr:cNvSpPr>
      </xdr:nvSpPr>
      <xdr:spPr bwMode="auto">
        <a:xfrm>
          <a:off x="2857500" y="660082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34</xdr:row>
      <xdr:rowOff>100946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266700</xdr:rowOff>
    </xdr:from>
    <xdr:to>
      <xdr:col>5</xdr:col>
      <xdr:colOff>38100</xdr:colOff>
      <xdr:row>36</xdr:row>
      <xdr:rowOff>19050</xdr:rowOff>
    </xdr:to>
    <xdr:sp macro="" textlink="">
      <xdr:nvSpPr>
        <xdr:cNvPr id="4227" name="円/楕円 131">
          <a:extLst>
            <a:ext uri="{FF2B5EF4-FFF2-40B4-BE49-F238E27FC236}">
              <a16:creationId xmlns:a16="http://schemas.microsoft.com/office/drawing/2014/main" id="{00000000-0008-0000-0500-000083100000}"/>
            </a:ext>
          </a:extLst>
        </xdr:cNvPr>
        <xdr:cNvSpPr>
          <a:spLocks noChangeArrowheads="1"/>
        </xdr:cNvSpPr>
      </xdr:nvSpPr>
      <xdr:spPr bwMode="auto">
        <a:xfrm>
          <a:off x="5600700" y="6877050"/>
          <a:ext cx="104775" cy="95250"/>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35</xdr:row>
      <xdr:rowOff>235794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4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11,008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85725</xdr:rowOff>
    </xdr:from>
    <xdr:to>
      <xdr:col>4</xdr:col>
      <xdr:colOff>523875</xdr:colOff>
      <xdr:row>35</xdr:row>
      <xdr:rowOff>190500</xdr:rowOff>
    </xdr:to>
    <xdr:sp macro="" textlink="">
      <xdr:nvSpPr>
        <xdr:cNvPr id="4229" name="円/楕円 133">
          <a:extLst>
            <a:ext uri="{FF2B5EF4-FFF2-40B4-BE49-F238E27FC236}">
              <a16:creationId xmlns:a16="http://schemas.microsoft.com/office/drawing/2014/main" id="{00000000-0008-0000-0500-000085100000}"/>
            </a:ext>
          </a:extLst>
        </xdr:cNvPr>
        <xdr:cNvSpPr>
          <a:spLocks noChangeArrowheads="1"/>
        </xdr:cNvSpPr>
      </xdr:nvSpPr>
      <xdr:spPr bwMode="auto">
        <a:xfrm>
          <a:off x="4953000" y="6696075"/>
          <a:ext cx="104775" cy="104775"/>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34</xdr:row>
      <xdr:rowOff>198297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6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16,434</a:t>
          </a:r>
          <a:endParaRPr kumimoji="1" lang="ja-JP" altLang="en-US" sz="1000" b="1">
            <a:solidFill>
              <a:srgbClr val="FF0000"/>
            </a:solidFill>
            <a:latin typeface="ＭＳ Ｐゴシック"/>
          </a:endParaRPr>
        </a:p>
      </xdr:txBody>
    </xdr:sp>
    <xdr:clientData/>
  </xdr:oneCellAnchor>
  <xdr:twoCellAnchor>
    <xdr:from>
      <xdr:col>3</xdr:col>
      <xdr:colOff>857250</xdr:colOff>
      <xdr:row>35</xdr:row>
      <xdr:rowOff>95250</xdr:rowOff>
    </xdr:from>
    <xdr:to>
      <xdr:col>3</xdr:col>
      <xdr:colOff>952500</xdr:colOff>
      <xdr:row>35</xdr:row>
      <xdr:rowOff>200025</xdr:rowOff>
    </xdr:to>
    <xdr:sp macro="" textlink="">
      <xdr:nvSpPr>
        <xdr:cNvPr id="4231" name="円/楕円 135">
          <a:extLst>
            <a:ext uri="{FF2B5EF4-FFF2-40B4-BE49-F238E27FC236}">
              <a16:creationId xmlns:a16="http://schemas.microsoft.com/office/drawing/2014/main" id="{00000000-0008-0000-0500-000087100000}"/>
            </a:ext>
          </a:extLst>
        </xdr:cNvPr>
        <xdr:cNvSpPr>
          <a:spLocks noChangeArrowheads="1"/>
        </xdr:cNvSpPr>
      </xdr:nvSpPr>
      <xdr:spPr bwMode="auto">
        <a:xfrm>
          <a:off x="4257675" y="6705600"/>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34</xdr:row>
      <xdr:rowOff>206526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7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16,182</a:t>
          </a:r>
          <a:endParaRPr kumimoji="1" lang="ja-JP" altLang="en-US" sz="1000" b="1">
            <a:solidFill>
              <a:srgbClr val="FF0000"/>
            </a:solidFill>
            <a:latin typeface="ＭＳ Ｐゴシック"/>
          </a:endParaRPr>
        </a:p>
      </xdr:txBody>
    </xdr:sp>
    <xdr:clientData/>
  </xdr:oneCellAnchor>
  <xdr:twoCellAnchor>
    <xdr:from>
      <xdr:col>3</xdr:col>
      <xdr:colOff>152400</xdr:colOff>
      <xdr:row>35</xdr:row>
      <xdr:rowOff>9525</xdr:rowOff>
    </xdr:from>
    <xdr:to>
      <xdr:col>3</xdr:col>
      <xdr:colOff>257175</xdr:colOff>
      <xdr:row>35</xdr:row>
      <xdr:rowOff>114300</xdr:rowOff>
    </xdr:to>
    <xdr:sp macro="" textlink="">
      <xdr:nvSpPr>
        <xdr:cNvPr id="4233" name="円/楕円 137">
          <a:extLst>
            <a:ext uri="{FF2B5EF4-FFF2-40B4-BE49-F238E27FC236}">
              <a16:creationId xmlns:a16="http://schemas.microsoft.com/office/drawing/2014/main" id="{00000000-0008-0000-0500-000089100000}"/>
            </a:ext>
          </a:extLst>
        </xdr:cNvPr>
        <xdr:cNvSpPr>
          <a:spLocks noChangeArrowheads="1"/>
        </xdr:cNvSpPr>
      </xdr:nvSpPr>
      <xdr:spPr bwMode="auto">
        <a:xfrm>
          <a:off x="3552825" y="6619875"/>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34</xdr:row>
      <xdr:rowOff>123153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9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18,735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85725</xdr:rowOff>
    </xdr:from>
    <xdr:to>
      <xdr:col>2</xdr:col>
      <xdr:colOff>695325</xdr:colOff>
      <xdr:row>35</xdr:row>
      <xdr:rowOff>190500</xdr:rowOff>
    </xdr:to>
    <xdr:sp macro="" textlink="">
      <xdr:nvSpPr>
        <xdr:cNvPr id="4235" name="円/楕円 139">
          <a:extLst>
            <a:ext uri="{FF2B5EF4-FFF2-40B4-BE49-F238E27FC236}">
              <a16:creationId xmlns:a16="http://schemas.microsoft.com/office/drawing/2014/main" id="{00000000-0008-0000-0500-00008B100000}"/>
            </a:ext>
          </a:extLst>
        </xdr:cNvPr>
        <xdr:cNvSpPr>
          <a:spLocks noChangeArrowheads="1"/>
        </xdr:cNvSpPr>
      </xdr:nvSpPr>
      <xdr:spPr bwMode="auto">
        <a:xfrm>
          <a:off x="2857500" y="6696075"/>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35</xdr:row>
      <xdr:rowOff>170807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8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70,698
69,581
25.33
23,933,202
23,734,690
178,175
14,784,865
19,437,393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8.1
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4716" y="2828273"/>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98425</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4716" y="3151644"/>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4716" y="3455966"/>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0116" y="458617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240226</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40226" y="68967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240226</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40226" y="644498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240226</xdr:colOff>
      <xdr:row>35</xdr:row>
      <xdr:rowOff>45102</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40226" y="59819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240226</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40226" y="55397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57056" y="5088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27</xdr:row>
      <xdr:rowOff>45102</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57056" y="462493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711222" y="66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148907</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711222" y="50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66388</xdr:rowOff>
    </xdr:from>
    <xdr:to>
      <xdr:col>6</xdr:col>
      <xdr:colOff>511175</xdr:colOff>
      <xdr:row>36</xdr:row>
      <xdr:rowOff>91785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238588"/>
          <a:ext cx="8382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112516</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711222" y="587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a:extLst>
            <a:ext uri="{FF2B5EF4-FFF2-40B4-BE49-F238E27FC236}">
              <a16:creationId xmlns:a16="http://schemas.microsoft.com/office/drawing/2014/main" id="{00000000-0008-0000-0600-00003D000000}"/>
            </a:ext>
          </a:extLst>
        </xdr:cNvPr>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36</xdr:row>
      <xdr:rowOff>66388</xdr:rowOff>
    </xdr:from>
    <xdr:to>
      <xdr:col>5</xdr:col>
      <xdr:colOff>358775</xdr:colOff>
      <xdr:row>36</xdr:row>
      <xdr:rowOff>159200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38588"/>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34</xdr:row>
      <xdr:rowOff>37497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49291" y="580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159200</xdr:rowOff>
    </xdr:from>
    <xdr:to>
      <xdr:col>4</xdr:col>
      <xdr:colOff>155575</xdr:colOff>
      <xdr:row>37</xdr:row>
      <xdr:rowOff>63005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31400"/>
          <a:ext cx="889000" cy="7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a:extLst>
            <a:ext uri="{FF2B5EF4-FFF2-40B4-BE49-F238E27FC236}">
              <a16:creationId xmlns:a16="http://schemas.microsoft.com/office/drawing/2014/main" id="{00000000-0008-0000-0600-000042000000}"/>
            </a:ext>
          </a:extLst>
        </xdr:cNvPr>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33</xdr:row>
      <xdr:rowOff>147271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8809" y="5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153027</xdr:rowOff>
    </xdr:from>
    <xdr:to>
      <xdr:col>2</xdr:col>
      <xdr:colOff>638175</xdr:colOff>
      <xdr:row>37</xdr:row>
      <xdr:rowOff>63005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25227"/>
          <a:ext cx="889000" cy="8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a:extLst>
            <a:ext uri="{FF2B5EF4-FFF2-40B4-BE49-F238E27FC236}">
              <a16:creationId xmlns:a16="http://schemas.microsoft.com/office/drawing/2014/main" id="{00000000-0008-0000-0600-000045000000}"/>
            </a:ext>
          </a:extLst>
        </xdr:cNvPr>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361461</xdr:colOff>
      <xdr:row>33</xdr:row>
      <xdr:rowOff>155889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44543" y="57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33</xdr:row>
      <xdr:rowOff>109209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59327" y="570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40985</xdr:rowOff>
    </xdr:from>
    <xdr:to>
      <xdr:col>6</xdr:col>
      <xdr:colOff>561975</xdr:colOff>
      <xdr:row>36</xdr:row>
      <xdr:rowOff>142585</xdr:rowOff>
    </xdr:to>
    <xdr:sp macro="" textlink="">
      <xdr:nvSpPr>
        <xdr:cNvPr id="78" name="円/楕円 77">
          <a:extLst>
            <a:ext uri="{FF2B5EF4-FFF2-40B4-BE49-F238E27FC236}">
              <a16:creationId xmlns:a16="http://schemas.microsoft.com/office/drawing/2014/main" id="{00000000-0008-0000-0600-00004E000000}"/>
            </a:ext>
          </a:extLst>
        </xdr:cNvPr>
        <xdr:cNvSpPr/>
      </xdr:nvSpPr>
      <xdr:spPr>
        <a:xfrm>
          <a:off x="4584700" y="621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36</xdr:row>
      <xdr:rowOff>9887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711222" y="61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57,096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15588</xdr:rowOff>
    </xdr:from>
    <xdr:to>
      <xdr:col>5</xdr:col>
      <xdr:colOff>409575</xdr:colOff>
      <xdr:row>36</xdr:row>
      <xdr:rowOff>117188</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3746500" y="61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36</xdr:row>
      <xdr:rowOff>108315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49291" y="621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58,207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108400</xdr:rowOff>
    </xdr:from>
    <xdr:to>
      <xdr:col>4</xdr:col>
      <xdr:colOff>206375</xdr:colOff>
      <xdr:row>37</xdr:row>
      <xdr:rowOff>38550</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2857500" y="62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37</xdr:row>
      <xdr:rowOff>29677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8809" y="63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12205</xdr:rowOff>
    </xdr:from>
    <xdr:to>
      <xdr:col>3</xdr:col>
      <xdr:colOff>3175</xdr:colOff>
      <xdr:row>37</xdr:row>
      <xdr:rowOff>113805</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1968500" y="6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361461</xdr:colOff>
      <xdr:row>37</xdr:row>
      <xdr:rowOff>104932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44543" y="638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50,855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102227</xdr:rowOff>
    </xdr:from>
    <xdr:to>
      <xdr:col>1</xdr:col>
      <xdr:colOff>485775</xdr:colOff>
      <xdr:row>37</xdr:row>
      <xdr:rowOff>32377</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079500" y="62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37</xdr:row>
      <xdr:rowOff>13979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59327" y="629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0116" y="79786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503689</xdr:colOff>
      <xdr:row>58</xdr:row>
      <xdr:rowOff>118580</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03689" y="995673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57056" y="96433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54</xdr:row>
      <xdr:rowOff>151237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57056" y="93108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57056" y="899567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51</xdr:row>
      <xdr:rowOff>12445</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57056" y="866323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3"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349840"/>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45102</xdr:rowOff>
    </xdr:from>
    <xdr:ext cx="685573"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017397"/>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711222" y="100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711222" y="842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40741</xdr:rowOff>
    </xdr:from>
    <xdr:to>
      <xdr:col>6</xdr:col>
      <xdr:colOff>511175</xdr:colOff>
      <xdr:row>59</xdr:row>
      <xdr:rowOff>40780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156291"/>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711222" y="9801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59</xdr:row>
      <xdr:rowOff>40741</xdr:rowOff>
    </xdr:from>
    <xdr:to>
      <xdr:col>5</xdr:col>
      <xdr:colOff>358775</xdr:colOff>
      <xdr:row>59</xdr:row>
      <xdr:rowOff>44124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156291"/>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57</xdr:row>
      <xdr:rowOff>73177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49291" y="97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44124</xdr:rowOff>
    </xdr:from>
    <xdr:to>
      <xdr:col>4</xdr:col>
      <xdr:colOff>155575</xdr:colOff>
      <xdr:row>59</xdr:row>
      <xdr:rowOff>46732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59674"/>
          <a:ext cx="889000" cy="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126516</xdr:rowOff>
    </xdr:from>
    <xdr:to>
      <xdr:col>4</xdr:col>
      <xdr:colOff>206375</xdr:colOff>
      <xdr:row>59</xdr:row>
      <xdr:rowOff>56666</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2857500" y="100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57</xdr:row>
      <xdr:rowOff>73193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8809" y="97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46074</xdr:rowOff>
    </xdr:from>
    <xdr:to>
      <xdr:col>2</xdr:col>
      <xdr:colOff>638175</xdr:colOff>
      <xdr:row>59</xdr:row>
      <xdr:rowOff>46732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161624"/>
          <a:ext cx="8890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125750</xdr:rowOff>
    </xdr:from>
    <xdr:to>
      <xdr:col>3</xdr:col>
      <xdr:colOff>3175</xdr:colOff>
      <xdr:row>59</xdr:row>
      <xdr:rowOff>55900</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968500" y="100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361461</xdr:colOff>
      <xdr:row>57</xdr:row>
      <xdr:rowOff>72427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44543" y="97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131287</xdr:rowOff>
    </xdr:from>
    <xdr:to>
      <xdr:col>1</xdr:col>
      <xdr:colOff>485775</xdr:colOff>
      <xdr:row>59</xdr:row>
      <xdr:rowOff>61437</xdr:rowOff>
    </xdr:to>
    <xdr:sp macro="" textlink="">
      <xdr:nvSpPr>
        <xdr:cNvPr id="130" name="フローチャート : 判断 129">
          <a:extLst>
            <a:ext uri="{FF2B5EF4-FFF2-40B4-BE49-F238E27FC236}">
              <a16:creationId xmlns:a16="http://schemas.microsoft.com/office/drawing/2014/main" id="{00000000-0008-0000-0600-000082000000}"/>
            </a:ext>
          </a:extLst>
        </xdr:cNvPr>
        <xdr:cNvSpPr/>
      </xdr:nvSpPr>
      <xdr:spPr>
        <a:xfrm>
          <a:off x="1079500" y="100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57</xdr:row>
      <xdr:rowOff>77964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59327" y="97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161430</xdr:rowOff>
    </xdr:from>
    <xdr:to>
      <xdr:col>6</xdr:col>
      <xdr:colOff>561975</xdr:colOff>
      <xdr:row>59</xdr:row>
      <xdr:rowOff>91580</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4584700" y="101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58</xdr:row>
      <xdr:rowOff>97635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711222" y="99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35,581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161391</xdr:rowOff>
    </xdr:from>
    <xdr:to>
      <xdr:col>5</xdr:col>
      <xdr:colOff>409575</xdr:colOff>
      <xdr:row>59</xdr:row>
      <xdr:rowOff>91541</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3746500" y="1010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59</xdr:row>
      <xdr:rowOff>92193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49291" y="100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164774</xdr:rowOff>
    </xdr:from>
    <xdr:to>
      <xdr:col>4</xdr:col>
      <xdr:colOff>206375</xdr:colOff>
      <xdr:row>59</xdr:row>
      <xdr:rowOff>94924</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2857500" y="101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59</xdr:row>
      <xdr:rowOff>95576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8809" y="1010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33,533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167382</xdr:rowOff>
    </xdr:from>
    <xdr:to>
      <xdr:col>3</xdr:col>
      <xdr:colOff>3175</xdr:colOff>
      <xdr:row>59</xdr:row>
      <xdr:rowOff>97532</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968500" y="1011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361461</xdr:colOff>
      <xdr:row>59</xdr:row>
      <xdr:rowOff>98184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44543" y="1010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166724</xdr:rowOff>
    </xdr:from>
    <xdr:to>
      <xdr:col>1</xdr:col>
      <xdr:colOff>485775</xdr:colOff>
      <xdr:row>59</xdr:row>
      <xdr:rowOff>96874</xdr:rowOff>
    </xdr:to>
    <xdr:sp macro="" textlink="">
      <xdr:nvSpPr>
        <xdr:cNvPr id="145" name="円/楕円 144">
          <a:extLst>
            <a:ext uri="{FF2B5EF4-FFF2-40B4-BE49-F238E27FC236}">
              <a16:creationId xmlns:a16="http://schemas.microsoft.com/office/drawing/2014/main" id="{00000000-0008-0000-0600-000091000000}"/>
            </a:ext>
          </a:extLst>
        </xdr:cNvPr>
        <xdr:cNvSpPr/>
      </xdr:nvSpPr>
      <xdr:spPr>
        <a:xfrm>
          <a:off x="1079500" y="1011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59</xdr:row>
      <xdr:rowOff>97526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59327" y="1010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0116" y="113711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503689</xdr:colOff>
      <xdr:row>78</xdr:row>
      <xdr:rowOff>118581</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03689" y="13349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304346</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304346" y="130358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304346</xdr:colOff>
      <xdr:row>74</xdr:row>
      <xdr:rowOff>151237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304346" y="127033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304346</xdr:colOff>
      <xdr:row>73</xdr:row>
      <xdr:rowOff>5642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304346" y="123881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240226</xdr:colOff>
      <xdr:row>71</xdr:row>
      <xdr:rowOff>12445</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40226" y="120556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240226</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40226" y="117423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240226</xdr:colOff>
      <xdr:row>67</xdr:row>
      <xdr:rowOff>45102</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40226" y="114098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50182</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711222" y="13450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711222" y="1163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122065</xdr:rowOff>
    </xdr:from>
    <xdr:to>
      <xdr:col>6</xdr:col>
      <xdr:colOff>511175</xdr:colOff>
      <xdr:row>78</xdr:row>
      <xdr:rowOff>126310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95165"/>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151184</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711222" y="12872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a:extLst>
            <a:ext uri="{FF2B5EF4-FFF2-40B4-BE49-F238E27FC236}">
              <a16:creationId xmlns:a16="http://schemas.microsoft.com/office/drawing/2014/main" id="{00000000-0008-0000-0600-0000B3000000}"/>
            </a:ext>
          </a:extLst>
        </xdr:cNvPr>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78</xdr:row>
      <xdr:rowOff>126310</xdr:rowOff>
    </xdr:from>
    <xdr:to>
      <xdr:col>5</xdr:col>
      <xdr:colOff>358775</xdr:colOff>
      <xdr:row>78</xdr:row>
      <xdr:rowOff>137632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99410"/>
          <a:ext cx="889000" cy="1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114377</xdr:colOff>
      <xdr:row>75</xdr:row>
      <xdr:rowOff>92727</xdr:rowOff>
    </xdr:from>
    <xdr:ext cx="469745"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72082" y="1281447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136652</xdr:rowOff>
    </xdr:from>
    <xdr:to>
      <xdr:col>4</xdr:col>
      <xdr:colOff>155575</xdr:colOff>
      <xdr:row>78</xdr:row>
      <xdr:rowOff>137632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0975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66258</xdr:rowOff>
    </xdr:from>
    <xdr:to>
      <xdr:col>4</xdr:col>
      <xdr:colOff>206375</xdr:colOff>
      <xdr:row>76</xdr:row>
      <xdr:rowOff>167858</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2857500" y="1309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75</xdr:row>
      <xdr:rowOff>12935</xdr:rowOff>
    </xdr:from>
    <xdr:ext cx="469745"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81125" y="1273468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130448</xdr:rowOff>
    </xdr:from>
    <xdr:to>
      <xdr:col>2</xdr:col>
      <xdr:colOff>638175</xdr:colOff>
      <xdr:row>78</xdr:row>
      <xdr:rowOff>136652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03548"/>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87049</xdr:rowOff>
    </xdr:from>
    <xdr:to>
      <xdr:col>3</xdr:col>
      <xdr:colOff>3175</xdr:colOff>
      <xdr:row>77</xdr:row>
      <xdr:rowOff>17199</xdr:rowOff>
    </xdr:to>
    <xdr:sp macro="" textlink="">
      <xdr:nvSpPr>
        <xdr:cNvPr id="187" name="フローチャート : 判断 186">
          <a:extLst>
            <a:ext uri="{FF2B5EF4-FFF2-40B4-BE49-F238E27FC236}">
              <a16:creationId xmlns:a16="http://schemas.microsoft.com/office/drawing/2014/main" id="{00000000-0008-0000-0600-0000BB000000}"/>
            </a:ext>
          </a:extLst>
        </xdr:cNvPr>
        <xdr:cNvSpPr/>
      </xdr:nvSpPr>
      <xdr:spPr>
        <a:xfrm>
          <a:off x="1968500" y="131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75</xdr:row>
      <xdr:rowOff>33727</xdr:rowOff>
    </xdr:from>
    <xdr:ext cx="469745"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6384" y="1275547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77253</xdr:rowOff>
    </xdr:from>
    <xdr:to>
      <xdr:col>1</xdr:col>
      <xdr:colOff>485775</xdr:colOff>
      <xdr:row>77</xdr:row>
      <xdr:rowOff>7403</xdr:rowOff>
    </xdr:to>
    <xdr:sp macro="" textlink="">
      <xdr:nvSpPr>
        <xdr:cNvPr id="189" name="フローチャート : 判断 188">
          <a:extLst>
            <a:ext uri="{FF2B5EF4-FFF2-40B4-BE49-F238E27FC236}">
              <a16:creationId xmlns:a16="http://schemas.microsoft.com/office/drawing/2014/main" id="{00000000-0008-0000-0600-0000BD000000}"/>
            </a:ext>
          </a:extLst>
        </xdr:cNvPr>
        <xdr:cNvSpPr/>
      </xdr:nvSpPr>
      <xdr:spPr>
        <a:xfrm>
          <a:off x="1079500" y="131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75</xdr:row>
      <xdr:rowOff>23930</xdr:rowOff>
    </xdr:from>
    <xdr:ext cx="469745"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1643" y="1274567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71265</xdr:rowOff>
    </xdr:from>
    <xdr:to>
      <xdr:col>6</xdr:col>
      <xdr:colOff>561975</xdr:colOff>
      <xdr:row>79</xdr:row>
      <xdr:rowOff>1415</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4584700" y="134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77</xdr:row>
      <xdr:rowOff>148117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711222" y="1320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75510</xdr:rowOff>
    </xdr:from>
    <xdr:to>
      <xdr:col>5</xdr:col>
      <xdr:colOff>409575</xdr:colOff>
      <xdr:row>79</xdr:row>
      <xdr:rowOff>5660</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3746500" y="1344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114377</xdr:colOff>
      <xdr:row>78</xdr:row>
      <xdr:rowOff>168237</xdr:rowOff>
    </xdr:from>
    <xdr:ext cx="46974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72082" y="1339885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86832</xdr:rowOff>
    </xdr:from>
    <xdr:to>
      <xdr:col>4</xdr:col>
      <xdr:colOff>206375</xdr:colOff>
      <xdr:row>79</xdr:row>
      <xdr:rowOff>16982</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2857500" y="134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79</xdr:row>
      <xdr:rowOff>8109</xdr:rowOff>
    </xdr:from>
    <xdr:ext cx="46974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81125" y="1340834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85852</xdr:rowOff>
    </xdr:from>
    <xdr:to>
      <xdr:col>3</xdr:col>
      <xdr:colOff>3175</xdr:colOff>
      <xdr:row>79</xdr:row>
      <xdr:rowOff>16002</xdr:rowOff>
    </xdr:to>
    <xdr:sp macro="" textlink="">
      <xdr:nvSpPr>
        <xdr:cNvPr id="202" name="円/楕円 201">
          <a:extLst>
            <a:ext uri="{FF2B5EF4-FFF2-40B4-BE49-F238E27FC236}">
              <a16:creationId xmlns:a16="http://schemas.microsoft.com/office/drawing/2014/main" id="{00000000-0008-0000-0600-0000CA000000}"/>
            </a:ext>
          </a:extLst>
        </xdr:cNvPr>
        <xdr:cNvSpPr/>
      </xdr:nvSpPr>
      <xdr:spPr>
        <a:xfrm>
          <a:off x="1968500" y="134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79</xdr:row>
      <xdr:rowOff>7129</xdr:rowOff>
    </xdr:from>
    <xdr:ext cx="46974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6384" y="1340736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79648</xdr:rowOff>
    </xdr:from>
    <xdr:to>
      <xdr:col>1</xdr:col>
      <xdr:colOff>485775</xdr:colOff>
      <xdr:row>79</xdr:row>
      <xdr:rowOff>9798</xdr:rowOff>
    </xdr:to>
    <xdr:sp macro="" textlink="">
      <xdr:nvSpPr>
        <xdr:cNvPr id="204" name="円/楕円 203">
          <a:extLst>
            <a:ext uri="{FF2B5EF4-FFF2-40B4-BE49-F238E27FC236}">
              <a16:creationId xmlns:a16="http://schemas.microsoft.com/office/drawing/2014/main" id="{00000000-0008-0000-0600-0000CC000000}"/>
            </a:ext>
          </a:extLst>
        </xdr:cNvPr>
        <xdr:cNvSpPr/>
      </xdr:nvSpPr>
      <xdr:spPr>
        <a:xfrm>
          <a:off x="1079500" y="134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79</xdr:row>
      <xdr:rowOff>925</xdr:rowOff>
    </xdr:from>
    <xdr:ext cx="46974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1643" y="1340116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141,794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0116" y="1476357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503689</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03689" y="170741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240226</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40226" y="166967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240226</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40226" y="163194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240226</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40226" y="1594389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57056" y="1556654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57056" y="1518920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87</xdr:row>
      <xdr:rowOff>45102</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57056" y="148023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116488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711222" y="165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711222" y="1499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71616</xdr:rowOff>
    </xdr:from>
    <xdr:to>
      <xdr:col>6</xdr:col>
      <xdr:colOff>511175</xdr:colOff>
      <xdr:row>94</xdr:row>
      <xdr:rowOff>113488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87916"/>
          <a:ext cx="8382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33278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711222" y="16147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a:extLst>
            <a:ext uri="{FF2B5EF4-FFF2-40B4-BE49-F238E27FC236}">
              <a16:creationId xmlns:a16="http://schemas.microsoft.com/office/drawing/2014/main" id="{00000000-0008-0000-0600-0000ED000000}"/>
            </a:ext>
          </a:extLst>
        </xdr:cNvPr>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94</xdr:row>
      <xdr:rowOff>113488</xdr:rowOff>
    </xdr:from>
    <xdr:to>
      <xdr:col>5</xdr:col>
      <xdr:colOff>358775</xdr:colOff>
      <xdr:row>94</xdr:row>
      <xdr:rowOff>134671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29788"/>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96</xdr:row>
      <xdr:rowOff>38777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49291" y="1632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134671</xdr:rowOff>
    </xdr:from>
    <xdr:to>
      <xdr:col>4</xdr:col>
      <xdr:colOff>155575</xdr:colOff>
      <xdr:row>95</xdr:row>
      <xdr:rowOff>95886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50971"/>
          <a:ext cx="889000" cy="1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23901</xdr:rowOff>
    </xdr:from>
    <xdr:to>
      <xdr:col>4</xdr:col>
      <xdr:colOff>206375</xdr:colOff>
      <xdr:row>95</xdr:row>
      <xdr:rowOff>125501</xdr:rowOff>
    </xdr:to>
    <xdr:sp macro="" textlink="">
      <xdr:nvSpPr>
        <xdr:cNvPr id="242" name="フローチャート : 判断 241">
          <a:extLst>
            <a:ext uri="{FF2B5EF4-FFF2-40B4-BE49-F238E27FC236}">
              <a16:creationId xmlns:a16="http://schemas.microsoft.com/office/drawing/2014/main" id="{00000000-0008-0000-0600-0000F2000000}"/>
            </a:ext>
          </a:extLst>
        </xdr:cNvPr>
        <xdr:cNvSpPr/>
      </xdr:nvSpPr>
      <xdr:spPr>
        <a:xfrm>
          <a:off x="2857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95</xdr:row>
      <xdr:rowOff>116628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8809" y="162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95886</xdr:rowOff>
    </xdr:from>
    <xdr:to>
      <xdr:col>2</xdr:col>
      <xdr:colOff>638175</xdr:colOff>
      <xdr:row>95</xdr:row>
      <xdr:rowOff>110440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83636"/>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101702</xdr:rowOff>
    </xdr:from>
    <xdr:to>
      <xdr:col>3</xdr:col>
      <xdr:colOff>3175</xdr:colOff>
      <xdr:row>96</xdr:row>
      <xdr:rowOff>31852</xdr:rowOff>
    </xdr:to>
    <xdr:sp macro="" textlink="">
      <xdr:nvSpPr>
        <xdr:cNvPr id="245" name="フローチャート : 判断 244">
          <a:extLst>
            <a:ext uri="{FF2B5EF4-FFF2-40B4-BE49-F238E27FC236}">
              <a16:creationId xmlns:a16="http://schemas.microsoft.com/office/drawing/2014/main" id="{00000000-0008-0000-0600-0000F5000000}"/>
            </a:ext>
          </a:extLst>
        </xdr:cNvPr>
        <xdr:cNvSpPr/>
      </xdr:nvSpPr>
      <xdr:spPr>
        <a:xfrm>
          <a:off x="1968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361461</xdr:colOff>
      <xdr:row>96</xdr:row>
      <xdr:rowOff>13454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44543" y="1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120650</xdr:rowOff>
    </xdr:from>
    <xdr:to>
      <xdr:col>1</xdr:col>
      <xdr:colOff>485775</xdr:colOff>
      <xdr:row>96</xdr:row>
      <xdr:rowOff>50800</xdr:rowOff>
    </xdr:to>
    <xdr:sp macro="" textlink="">
      <xdr:nvSpPr>
        <xdr:cNvPr id="247" name="フローチャート : 判断 246">
          <a:extLst>
            <a:ext uri="{FF2B5EF4-FFF2-40B4-BE49-F238E27FC236}">
              <a16:creationId xmlns:a16="http://schemas.microsoft.com/office/drawing/2014/main" id="{00000000-0008-0000-0600-0000F7000000}"/>
            </a:ext>
          </a:extLst>
        </xdr:cNvPr>
        <xdr:cNvSpPr/>
      </xdr:nvSpPr>
      <xdr:spPr>
        <a:xfrm>
          <a:off x="1079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96</xdr:row>
      <xdr:rowOff>41927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59327" y="1632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20816</xdr:rowOff>
    </xdr:from>
    <xdr:to>
      <xdr:col>6</xdr:col>
      <xdr:colOff>561975</xdr:colOff>
      <xdr:row>94</xdr:row>
      <xdr:rowOff>122416</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4584700" y="161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93</xdr:row>
      <xdr:rowOff>43693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711222" y="1581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95,361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62688</xdr:rowOff>
    </xdr:from>
    <xdr:to>
      <xdr:col>5</xdr:col>
      <xdr:colOff>409575</xdr:colOff>
      <xdr:row>94</xdr:row>
      <xdr:rowOff>164288</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3746500" y="161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93</xdr:row>
      <xdr:rowOff>9365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49291" y="1578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92,064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83871</xdr:rowOff>
    </xdr:from>
    <xdr:to>
      <xdr:col>4</xdr:col>
      <xdr:colOff>206375</xdr:colOff>
      <xdr:row>95</xdr:row>
      <xdr:rowOff>14021</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2857500" y="162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93</xdr:row>
      <xdr:rowOff>30548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8809" y="1580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90,396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45086</xdr:rowOff>
    </xdr:from>
    <xdr:to>
      <xdr:col>3</xdr:col>
      <xdr:colOff>3175</xdr:colOff>
      <xdr:row>95</xdr:row>
      <xdr:rowOff>146686</xdr:rowOff>
    </xdr:to>
    <xdr:sp macro="" textlink="">
      <xdr:nvSpPr>
        <xdr:cNvPr id="260" name="円/楕円 259">
          <a:extLst>
            <a:ext uri="{FF2B5EF4-FFF2-40B4-BE49-F238E27FC236}">
              <a16:creationId xmlns:a16="http://schemas.microsoft.com/office/drawing/2014/main" id="{00000000-0008-0000-0600-000004010000}"/>
            </a:ext>
          </a:extLst>
        </xdr:cNvPr>
        <xdr:cNvSpPr/>
      </xdr:nvSpPr>
      <xdr:spPr>
        <a:xfrm>
          <a:off x="1968500" y="163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361461</xdr:colOff>
      <xdr:row>93</xdr:row>
      <xdr:rowOff>153688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44543" y="159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79,950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59640</xdr:rowOff>
    </xdr:from>
    <xdr:to>
      <xdr:col>1</xdr:col>
      <xdr:colOff>485775</xdr:colOff>
      <xdr:row>95</xdr:row>
      <xdr:rowOff>161240</xdr:rowOff>
    </xdr:to>
    <xdr:sp macro="" textlink="">
      <xdr:nvSpPr>
        <xdr:cNvPr id="262" name="円/楕円 261">
          <a:extLst>
            <a:ext uri="{FF2B5EF4-FFF2-40B4-BE49-F238E27FC236}">
              <a16:creationId xmlns:a16="http://schemas.microsoft.com/office/drawing/2014/main" id="{00000000-0008-0000-0600-000006010000}"/>
            </a:ext>
          </a:extLst>
        </xdr:cNvPr>
        <xdr:cNvSpPr/>
      </xdr:nvSpPr>
      <xdr:spPr>
        <a:xfrm>
          <a:off x="1079500" y="1634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94</xdr:row>
      <xdr:rowOff>6317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59327" y="159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608045" y="458617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97359" y="65193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586301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118630" y="614201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586301</xdr:colOff>
      <xdr:row>33</xdr:row>
      <xdr:rowOff>159402</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118630" y="5756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586301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118630" y="53891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503131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35460" y="5011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503131</xdr:colOff>
      <xdr:row>27</xdr:row>
      <xdr:rowOff>45102</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35460" y="462493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38</xdr:row>
      <xdr:rowOff>62996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614416" y="650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28</xdr:row>
      <xdr:rowOff>156392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614416" y="490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82664</xdr:rowOff>
    </xdr:from>
    <xdr:to>
      <xdr:col>15</xdr:col>
      <xdr:colOff>180975</xdr:colOff>
      <xdr:row>35</xdr:row>
      <xdr:rowOff>28918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11964"/>
          <a:ext cx="838200" cy="11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35</xdr:row>
      <xdr:rowOff>103459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614416" y="6040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34</xdr:row>
      <xdr:rowOff>82664</xdr:rowOff>
    </xdr:from>
    <xdr:to>
      <xdr:col>14</xdr:col>
      <xdr:colOff>28575</xdr:colOff>
      <xdr:row>34</xdr:row>
      <xdr:rowOff>125806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11964"/>
          <a:ext cx="889000" cy="4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36</xdr:row>
      <xdr:rowOff>43743</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37220" y="615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125806</xdr:rowOff>
    </xdr:from>
    <xdr:to>
      <xdr:col>12</xdr:col>
      <xdr:colOff>511175</xdr:colOff>
      <xdr:row>35</xdr:row>
      <xdr:rowOff>115100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55106"/>
          <a:ext cx="889000" cy="16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36</xdr:row>
      <xdr:rowOff>99547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42479" y="620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115100</xdr:rowOff>
    </xdr:from>
    <xdr:to>
      <xdr:col>11</xdr:col>
      <xdr:colOff>307975</xdr:colOff>
      <xdr:row>35</xdr:row>
      <xdr:rowOff>170421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15850"/>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2" name="フローチャート : 判断 301">
          <a:extLst>
            <a:ext uri="{FF2B5EF4-FFF2-40B4-BE49-F238E27FC236}">
              <a16:creationId xmlns:a16="http://schemas.microsoft.com/office/drawing/2014/main" id="{00000000-0008-0000-0600-00002E010000}"/>
            </a:ext>
          </a:extLst>
        </xdr:cNvPr>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36</xdr:row>
      <xdr:rowOff>48099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47738" y="61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36</xdr:row>
      <xdr:rowOff>96575</xdr:rowOff>
    </xdr:from>
    <xdr:ext cx="534378"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47256" y="620301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149568</xdr:rowOff>
    </xdr:from>
    <xdr:to>
      <xdr:col>15</xdr:col>
      <xdr:colOff>231775</xdr:colOff>
      <xdr:row>35</xdr:row>
      <xdr:rowOff>79718</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10426700" y="59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241300</xdr:colOff>
      <xdr:row>34</xdr:row>
      <xdr:rowOff>995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614416" y="576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55,223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31864</xdr:rowOff>
    </xdr:from>
    <xdr:to>
      <xdr:col>14</xdr:col>
      <xdr:colOff>79375</xdr:colOff>
      <xdr:row>34</xdr:row>
      <xdr:rowOff>133464</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9588500" y="586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32</xdr:row>
      <xdr:rowOff>149991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37220" y="55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64,491</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75006</xdr:rowOff>
    </xdr:from>
    <xdr:to>
      <xdr:col>12</xdr:col>
      <xdr:colOff>561975</xdr:colOff>
      <xdr:row>35</xdr:row>
      <xdr:rowOff>5156</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8699500" y="59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33</xdr:row>
      <xdr:rowOff>12158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42479" y="56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61,094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64300</xdr:rowOff>
    </xdr:from>
    <xdr:to>
      <xdr:col>11</xdr:col>
      <xdr:colOff>358775</xdr:colOff>
      <xdr:row>35</xdr:row>
      <xdr:rowOff>165900</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7810500" y="60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34</xdr:row>
      <xdr:rowOff>10977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647738" y="57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48,437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119621</xdr:rowOff>
    </xdr:from>
    <xdr:to>
      <xdr:col>10</xdr:col>
      <xdr:colOff>155575</xdr:colOff>
      <xdr:row>36</xdr:row>
      <xdr:rowOff>49771</xdr:rowOff>
    </xdr:to>
    <xdr:sp macro="" textlink="">
      <xdr:nvSpPr>
        <xdr:cNvPr id="319" name="円/楕円 318">
          <a:extLst>
            <a:ext uri="{FF2B5EF4-FFF2-40B4-BE49-F238E27FC236}">
              <a16:creationId xmlns:a16="http://schemas.microsoft.com/office/drawing/2014/main" id="{00000000-0008-0000-0600-00003F010000}"/>
            </a:ext>
          </a:extLst>
        </xdr:cNvPr>
        <xdr:cNvSpPr/>
      </xdr:nvSpPr>
      <xdr:spPr>
        <a:xfrm>
          <a:off x="6921500" y="61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34</xdr:row>
      <xdr:rowOff>66298</xdr:rowOff>
    </xdr:from>
    <xdr:ext cx="534378"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47256" y="583349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608045" y="79786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118580</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97359" y="995673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503131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35460" y="96433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503131</xdr:colOff>
      <xdr:row>54</xdr:row>
      <xdr:rowOff>151237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35460" y="93108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503131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35460" y="899567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12445</xdr:rowOff>
    </xdr:from>
    <xdr:ext cx="685573"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54832" y="8663233"/>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3"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54832" y="8349840"/>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45102</xdr:rowOff>
    </xdr:from>
    <xdr:ext cx="685573"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54832" y="8017397"/>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59</xdr:row>
      <xdr:rowOff>91135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614416" y="1009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49</xdr:row>
      <xdr:rowOff>9203</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614416" y="83207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84521</xdr:rowOff>
    </xdr:from>
    <xdr:to>
      <xdr:col>15</xdr:col>
      <xdr:colOff>180975</xdr:colOff>
      <xdr:row>59</xdr:row>
      <xdr:rowOff>86709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200071"/>
          <a:ext cx="8382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58</xdr:row>
      <xdr:rowOff>8586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614416" y="9846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59</xdr:row>
      <xdr:rowOff>84972</xdr:rowOff>
    </xdr:from>
    <xdr:to>
      <xdr:col>14</xdr:col>
      <xdr:colOff>28575</xdr:colOff>
      <xdr:row>59</xdr:row>
      <xdr:rowOff>86709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200522"/>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57</xdr:row>
      <xdr:rowOff>107176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37220" y="977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79013</xdr:rowOff>
    </xdr:from>
    <xdr:to>
      <xdr:col>12</xdr:col>
      <xdr:colOff>511175</xdr:colOff>
      <xdr:row>59</xdr:row>
      <xdr:rowOff>84972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94563"/>
          <a:ext cx="889000" cy="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147405</xdr:rowOff>
    </xdr:from>
    <xdr:to>
      <xdr:col>12</xdr:col>
      <xdr:colOff>561975</xdr:colOff>
      <xdr:row>59</xdr:row>
      <xdr:rowOff>77555</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8699500" y="100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57</xdr:row>
      <xdr:rowOff>94082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42479" y="976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79013</xdr:rowOff>
    </xdr:from>
    <xdr:to>
      <xdr:col>11</xdr:col>
      <xdr:colOff>307975</xdr:colOff>
      <xdr:row>59</xdr:row>
      <xdr:rowOff>85675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94563"/>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149908</xdr:rowOff>
    </xdr:from>
    <xdr:to>
      <xdr:col>11</xdr:col>
      <xdr:colOff>358775</xdr:colOff>
      <xdr:row>59</xdr:row>
      <xdr:rowOff>80058</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7810500" y="100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57</xdr:row>
      <xdr:rowOff>96585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47738" y="976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164142</xdr:rowOff>
    </xdr:from>
    <xdr:to>
      <xdr:col>10</xdr:col>
      <xdr:colOff>155575</xdr:colOff>
      <xdr:row>59</xdr:row>
      <xdr:rowOff>94292</xdr:rowOff>
    </xdr:to>
    <xdr:sp macro="" textlink="">
      <xdr:nvSpPr>
        <xdr:cNvPr id="363" name="フローチャート : 判断 362">
          <a:extLst>
            <a:ext uri="{FF2B5EF4-FFF2-40B4-BE49-F238E27FC236}">
              <a16:creationId xmlns:a16="http://schemas.microsoft.com/office/drawing/2014/main" id="{00000000-0008-0000-0600-00006B010000}"/>
            </a:ext>
          </a:extLst>
        </xdr:cNvPr>
        <xdr:cNvSpPr/>
      </xdr:nvSpPr>
      <xdr:spPr>
        <a:xfrm>
          <a:off x="6921500" y="1010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57</xdr:row>
      <xdr:rowOff>110819</xdr:rowOff>
    </xdr:from>
    <xdr:ext cx="534378"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47256" y="977934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33721</xdr:rowOff>
    </xdr:from>
    <xdr:to>
      <xdr:col>15</xdr:col>
      <xdr:colOff>231775</xdr:colOff>
      <xdr:row>59</xdr:row>
      <xdr:rowOff>135321</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10426700" y="101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241300</xdr:colOff>
      <xdr:row>58</xdr:row>
      <xdr:rowOff>135585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614416" y="99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13,189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35909</xdr:rowOff>
    </xdr:from>
    <xdr:to>
      <xdr:col>14</xdr:col>
      <xdr:colOff>79375</xdr:colOff>
      <xdr:row>59</xdr:row>
      <xdr:rowOff>137509</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9588500" y="101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59</xdr:row>
      <xdr:rowOff>128636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37220" y="1013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34172</xdr:rowOff>
    </xdr:from>
    <xdr:to>
      <xdr:col>12</xdr:col>
      <xdr:colOff>561975</xdr:colOff>
      <xdr:row>59</xdr:row>
      <xdr:rowOff>135772</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8699500" y="1014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59</xdr:row>
      <xdr:rowOff>117374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42479" y="1012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28213</xdr:rowOff>
    </xdr:from>
    <xdr:to>
      <xdr:col>11</xdr:col>
      <xdr:colOff>358775</xdr:colOff>
      <xdr:row>59</xdr:row>
      <xdr:rowOff>129813</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7810500" y="1014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59</xdr:row>
      <xdr:rowOff>111415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647738" y="1011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18,249</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34875</xdr:rowOff>
    </xdr:from>
    <xdr:to>
      <xdr:col>10</xdr:col>
      <xdr:colOff>155575</xdr:colOff>
      <xdr:row>59</xdr:row>
      <xdr:rowOff>136475</xdr:rowOff>
    </xdr:to>
    <xdr:sp macro="" textlink="">
      <xdr:nvSpPr>
        <xdr:cNvPr id="378" name="円/楕円 377">
          <a:extLst>
            <a:ext uri="{FF2B5EF4-FFF2-40B4-BE49-F238E27FC236}">
              <a16:creationId xmlns:a16="http://schemas.microsoft.com/office/drawing/2014/main" id="{00000000-0008-0000-0600-00007A010000}"/>
            </a:ext>
          </a:extLst>
        </xdr:cNvPr>
        <xdr:cNvSpPr/>
      </xdr:nvSpPr>
      <xdr:spPr>
        <a:xfrm>
          <a:off x="6921500" y="101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59</xdr:row>
      <xdr:rowOff>118077</xdr:rowOff>
    </xdr:from>
    <xdr:ext cx="534378"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47256" y="1012585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9,701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608045" y="113711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97359" y="1330429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503131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35460" y="129269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503131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35460" y="12551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503131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35460" y="121740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3"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54832" y="11796734"/>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45102</xdr:rowOff>
    </xdr:from>
    <xdr:ext cx="685573"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54832" y="11409862"/>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79</xdr:row>
      <xdr:rowOff>74171</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614416" y="134744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69</xdr:row>
      <xdr:rowOff>97638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614416" y="118016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37136</xdr:rowOff>
    </xdr:from>
    <xdr:to>
      <xdr:col>15</xdr:col>
      <xdr:colOff>180975</xdr:colOff>
      <xdr:row>79</xdr:row>
      <xdr:rowOff>43780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1686"/>
          <a:ext cx="838200" cy="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77</xdr:row>
      <xdr:rowOff>153547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614416" y="1321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a:extLst>
            <a:ext uri="{FF2B5EF4-FFF2-40B4-BE49-F238E27FC236}">
              <a16:creationId xmlns:a16="http://schemas.microsoft.com/office/drawing/2014/main" id="{00000000-0008-0000-0600-00009A010000}"/>
            </a:ext>
          </a:extLst>
        </xdr:cNvPr>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79</xdr:row>
      <xdr:rowOff>34834</xdr:rowOff>
    </xdr:from>
    <xdr:to>
      <xdr:col>14</xdr:col>
      <xdr:colOff>28575</xdr:colOff>
      <xdr:row>79</xdr:row>
      <xdr:rowOff>37136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79384"/>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77</xdr:row>
      <xdr:rowOff>94563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37220" y="131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129502</xdr:rowOff>
    </xdr:from>
    <xdr:to>
      <xdr:col>12</xdr:col>
      <xdr:colOff>561975</xdr:colOff>
      <xdr:row>79</xdr:row>
      <xdr:rowOff>59652</xdr:rowOff>
    </xdr:to>
    <xdr:sp macro="" textlink="">
      <xdr:nvSpPr>
        <xdr:cNvPr id="414" name="フローチャート : 判断 413">
          <a:extLst>
            <a:ext uri="{FF2B5EF4-FFF2-40B4-BE49-F238E27FC236}">
              <a16:creationId xmlns:a16="http://schemas.microsoft.com/office/drawing/2014/main" id="{00000000-0008-0000-0600-00009E010000}"/>
            </a:ext>
          </a:extLst>
        </xdr:cNvPr>
        <xdr:cNvSpPr/>
      </xdr:nvSpPr>
      <xdr:spPr>
        <a:xfrm>
          <a:off x="8699500" y="135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77</xdr:row>
      <xdr:rowOff>76179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42479" y="131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164430</xdr:rowOff>
    </xdr:from>
    <xdr:to>
      <xdr:col>15</xdr:col>
      <xdr:colOff>231775</xdr:colOff>
      <xdr:row>79</xdr:row>
      <xdr:rowOff>94580</xdr:rowOff>
    </xdr:to>
    <xdr:sp macro="" textlink="">
      <xdr:nvSpPr>
        <xdr:cNvPr id="421" name="円/楕円 420">
          <a:extLst>
            <a:ext uri="{FF2B5EF4-FFF2-40B4-BE49-F238E27FC236}">
              <a16:creationId xmlns:a16="http://schemas.microsoft.com/office/drawing/2014/main" id="{00000000-0008-0000-0600-0000A5010000}"/>
            </a:ext>
          </a:extLst>
        </xdr:cNvPr>
        <xdr:cNvSpPr/>
      </xdr:nvSpPr>
      <xdr:spPr>
        <a:xfrm>
          <a:off x="10426700" y="135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241300</xdr:colOff>
      <xdr:row>78</xdr:row>
      <xdr:rowOff>118620</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614416" y="1334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157786</xdr:rowOff>
    </xdr:from>
    <xdr:to>
      <xdr:col>14</xdr:col>
      <xdr:colOff>79375</xdr:colOff>
      <xdr:row>79</xdr:row>
      <xdr:rowOff>87936</xdr:rowOff>
    </xdr:to>
    <xdr:sp macro="" textlink="">
      <xdr:nvSpPr>
        <xdr:cNvPr id="423" name="円/楕円 422">
          <a:extLst>
            <a:ext uri="{FF2B5EF4-FFF2-40B4-BE49-F238E27FC236}">
              <a16:creationId xmlns:a16="http://schemas.microsoft.com/office/drawing/2014/main" id="{00000000-0008-0000-0600-0000A7010000}"/>
            </a:ext>
          </a:extLst>
        </xdr:cNvPr>
        <xdr:cNvSpPr/>
      </xdr:nvSpPr>
      <xdr:spPr>
        <a:xfrm>
          <a:off x="9588500" y="135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489027</xdr:colOff>
      <xdr:row>79</xdr:row>
      <xdr:rowOff>79063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79061" y="1347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155484</xdr:rowOff>
    </xdr:from>
    <xdr:to>
      <xdr:col>12</xdr:col>
      <xdr:colOff>561975</xdr:colOff>
      <xdr:row>79</xdr:row>
      <xdr:rowOff>85634</xdr:rowOff>
    </xdr:to>
    <xdr:sp macro="" textlink="">
      <xdr:nvSpPr>
        <xdr:cNvPr id="425" name="円/楕円 424">
          <a:extLst>
            <a:ext uri="{FF2B5EF4-FFF2-40B4-BE49-F238E27FC236}">
              <a16:creationId xmlns:a16="http://schemas.microsoft.com/office/drawing/2014/main" id="{00000000-0008-0000-0600-0000A9010000}"/>
            </a:ext>
          </a:extLst>
        </xdr:cNvPr>
        <xdr:cNvSpPr/>
      </xdr:nvSpPr>
      <xdr:spPr>
        <a:xfrm>
          <a:off x="8699500" y="135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79</xdr:row>
      <xdr:rowOff>76761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74795" y="1347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608045" y="1476357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97359" y="1669675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586301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118630" y="163194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586301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118630" y="1594389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586301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118630" y="1556654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503131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35460" y="1518920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503131</xdr:colOff>
      <xdr:row>87</xdr:row>
      <xdr:rowOff>45102</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35460" y="148023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99</xdr:row>
      <xdr:rowOff>79</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614416" y="167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90</xdr:row>
      <xdr:rowOff>34014</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614416" y="1530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95338</xdr:rowOff>
    </xdr:from>
    <xdr:to>
      <xdr:col>15</xdr:col>
      <xdr:colOff>180975</xdr:colOff>
      <xdr:row>98</xdr:row>
      <xdr:rowOff>158369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97438"/>
          <a:ext cx="838200" cy="6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95</xdr:row>
      <xdr:rowOff>168622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614416" y="1628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a:extLst>
            <a:ext uri="{FF2B5EF4-FFF2-40B4-BE49-F238E27FC236}">
              <a16:creationId xmlns:a16="http://schemas.microsoft.com/office/drawing/2014/main" id="{00000000-0008-0000-0600-0000C9010000}"/>
            </a:ext>
          </a:extLst>
        </xdr:cNvPr>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98</xdr:row>
      <xdr:rowOff>155866</xdr:rowOff>
    </xdr:from>
    <xdr:to>
      <xdr:col>14</xdr:col>
      <xdr:colOff>28575</xdr:colOff>
      <xdr:row>98</xdr:row>
      <xdr:rowOff>158369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957966"/>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a:extLst>
            <a:ext uri="{FF2B5EF4-FFF2-40B4-BE49-F238E27FC236}">
              <a16:creationId xmlns:a16="http://schemas.microsoft.com/office/drawing/2014/main" id="{00000000-0008-0000-0600-0000CB010000}"/>
            </a:ext>
          </a:extLst>
        </xdr:cNvPr>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95</xdr:row>
      <xdr:rowOff>150525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437220" y="1626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1" name="フローチャート : 判断 460">
          <a:extLst>
            <a:ext uri="{FF2B5EF4-FFF2-40B4-BE49-F238E27FC236}">
              <a16:creationId xmlns:a16="http://schemas.microsoft.com/office/drawing/2014/main" id="{00000000-0008-0000-0600-0000CD010000}"/>
            </a:ext>
          </a:extLst>
        </xdr:cNvPr>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95</xdr:row>
      <xdr:rowOff>117694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42479" y="1623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44538</xdr:rowOff>
    </xdr:from>
    <xdr:to>
      <xdr:col>15</xdr:col>
      <xdr:colOff>231775</xdr:colOff>
      <xdr:row>98</xdr:row>
      <xdr:rowOff>146138</xdr:rowOff>
    </xdr:to>
    <xdr:sp macro="" textlink="">
      <xdr:nvSpPr>
        <xdr:cNvPr id="468" name="円/楕円 467">
          <a:extLst>
            <a:ext uri="{FF2B5EF4-FFF2-40B4-BE49-F238E27FC236}">
              <a16:creationId xmlns:a16="http://schemas.microsoft.com/office/drawing/2014/main" id="{00000000-0008-0000-0600-0000D4010000}"/>
            </a:ext>
          </a:extLst>
        </xdr:cNvPr>
        <xdr:cNvSpPr/>
      </xdr:nvSpPr>
      <xdr:spPr>
        <a:xfrm>
          <a:off x="10426700" y="168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241300</xdr:colOff>
      <xdr:row>97</xdr:row>
      <xdr:rowOff>130915</xdr:rowOff>
    </xdr:from>
    <xdr:ext cx="469744"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614416" y="1658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107569</xdr:rowOff>
    </xdr:from>
    <xdr:to>
      <xdr:col>14</xdr:col>
      <xdr:colOff>79375</xdr:colOff>
      <xdr:row>99</xdr:row>
      <xdr:rowOff>37719</xdr:rowOff>
    </xdr:to>
    <xdr:sp macro="" textlink="">
      <xdr:nvSpPr>
        <xdr:cNvPr id="470" name="円/楕円 469">
          <a:extLst>
            <a:ext uri="{FF2B5EF4-FFF2-40B4-BE49-F238E27FC236}">
              <a16:creationId xmlns:a16="http://schemas.microsoft.com/office/drawing/2014/main" id="{00000000-0008-0000-0600-0000D6010000}"/>
            </a:ext>
          </a:extLst>
        </xdr:cNvPr>
        <xdr:cNvSpPr/>
      </xdr:nvSpPr>
      <xdr:spPr>
        <a:xfrm>
          <a:off x="9588500" y="1690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489027</xdr:colOff>
      <xdr:row>99</xdr:row>
      <xdr:rowOff>28846</xdr:rowOff>
    </xdr:from>
    <xdr:ext cx="469744"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79061" y="1682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105066</xdr:rowOff>
    </xdr:from>
    <xdr:to>
      <xdr:col>12</xdr:col>
      <xdr:colOff>561975</xdr:colOff>
      <xdr:row>99</xdr:row>
      <xdr:rowOff>35216</xdr:rowOff>
    </xdr:to>
    <xdr:sp macro="" textlink="">
      <xdr:nvSpPr>
        <xdr:cNvPr id="472" name="円/楕円 471">
          <a:extLst>
            <a:ext uri="{FF2B5EF4-FFF2-40B4-BE49-F238E27FC236}">
              <a16:creationId xmlns:a16="http://schemas.microsoft.com/office/drawing/2014/main" id="{00000000-0008-0000-0600-0000D8010000}"/>
            </a:ext>
          </a:extLst>
        </xdr:cNvPr>
        <xdr:cNvSpPr/>
      </xdr:nvSpPr>
      <xdr:spPr>
        <a:xfrm>
          <a:off x="8699500" y="169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99</xdr:row>
      <xdr:rowOff>26343</xdr:rowOff>
    </xdr:from>
    <xdr:ext cx="469744"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74795" y="1681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82665" y="458617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275763" y="65193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93250" y="614201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159402</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93250" y="5756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93250" y="53891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29130" y="5011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45102</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29130" y="462493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a:extLst>
            <a:ext uri="{FF2B5EF4-FFF2-40B4-BE49-F238E27FC236}">
              <a16:creationId xmlns:a16="http://schemas.microsoft.com/office/drawing/2014/main" id="{00000000-0008-0000-0600-0000F2010000}"/>
            </a:ext>
          </a:extLst>
        </xdr:cNvPr>
        <xdr:cNvSpPr txBox="1"/>
      </xdr:nvSpPr>
      <xdr:spPr>
        <a:xfrm>
          <a:off x="16473770" y="66850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159694</xdr:rowOff>
    </xdr:from>
    <xdr:ext cx="599010" cy="259045"/>
    <xdr:sp macro="" textlink="">
      <xdr:nvSpPr>
        <xdr:cNvPr id="500" name="災害復旧事業費最大値テキスト">
          <a:extLst>
            <a:ext uri="{FF2B5EF4-FFF2-40B4-BE49-F238E27FC236}">
              <a16:creationId xmlns:a16="http://schemas.microsoft.com/office/drawing/2014/main" id="{00000000-0008-0000-0600-0000F4010000}"/>
            </a:ext>
          </a:extLst>
        </xdr:cNvPr>
        <xdr:cNvSpPr txBox="1"/>
      </xdr:nvSpPr>
      <xdr:spPr>
        <a:xfrm>
          <a:off x="16473770" y="490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149077</xdr:rowOff>
    </xdr:from>
    <xdr:ext cx="469744" cy="259045"/>
    <xdr:sp macro="" textlink="">
      <xdr:nvSpPr>
        <xdr:cNvPr id="503" name="災害復旧事業費平均値テキスト">
          <a:extLst>
            <a:ext uri="{FF2B5EF4-FFF2-40B4-BE49-F238E27FC236}">
              <a16:creationId xmlns:a16="http://schemas.microsoft.com/office/drawing/2014/main" id="{00000000-0008-0000-0600-0000F7010000}"/>
            </a:ext>
          </a:extLst>
        </xdr:cNvPr>
        <xdr:cNvSpPr txBox="1"/>
      </xdr:nvSpPr>
      <xdr:spPr>
        <a:xfrm>
          <a:off x="16473770" y="6425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a:extLst>
            <a:ext uri="{FF2B5EF4-FFF2-40B4-BE49-F238E27FC236}">
              <a16:creationId xmlns:a16="http://schemas.microsoft.com/office/drawing/2014/main" id="{00000000-0008-0000-0600-0000FA010000}"/>
            </a:ext>
          </a:extLst>
        </xdr:cNvPr>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37</xdr:row>
      <xdr:rowOff>93451</xdr:rowOff>
    </xdr:from>
    <xdr:ext cx="469745"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344156" y="636951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39332</xdr:rowOff>
    </xdr:from>
    <xdr:to>
      <xdr:col>21</xdr:col>
      <xdr:colOff>161925</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3703300" y="6725882"/>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115710</xdr:rowOff>
    </xdr:from>
    <xdr:to>
      <xdr:col>21</xdr:col>
      <xdr:colOff>212725</xdr:colOff>
      <xdr:row>39</xdr:row>
      <xdr:rowOff>45860</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4541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37</xdr:row>
      <xdr:rowOff>62387</xdr:rowOff>
    </xdr:from>
    <xdr:ext cx="469745"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443674" y="633844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39332</xdr:rowOff>
    </xdr:from>
    <xdr:to>
      <xdr:col>19</xdr:col>
      <xdr:colOff>644525</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2814300" y="6725882"/>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112040</xdr:rowOff>
    </xdr:from>
    <xdr:to>
      <xdr:col>20</xdr:col>
      <xdr:colOff>9525</xdr:colOff>
      <xdr:row>39</xdr:row>
      <xdr:rowOff>42190</xdr:rowOff>
    </xdr:to>
    <xdr:sp macro="" textlink="">
      <xdr:nvSpPr>
        <xdr:cNvPr id="512" name="フローチャート : 判断 511">
          <a:extLst>
            <a:ext uri="{FF2B5EF4-FFF2-40B4-BE49-F238E27FC236}">
              <a16:creationId xmlns:a16="http://schemas.microsoft.com/office/drawing/2014/main" id="{00000000-0008-0000-0600-000000020000}"/>
            </a:ext>
          </a:extLst>
        </xdr:cNvPr>
        <xdr:cNvSpPr/>
      </xdr:nvSpPr>
      <xdr:spPr>
        <a:xfrm>
          <a:off x="13652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400127</xdr:colOff>
      <xdr:row>37</xdr:row>
      <xdr:rowOff>49191</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3539408" y="632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103962</xdr:rowOff>
    </xdr:from>
    <xdr:to>
      <xdr:col>18</xdr:col>
      <xdr:colOff>492125</xdr:colOff>
      <xdr:row>39</xdr:row>
      <xdr:rowOff>34112</xdr:rowOff>
    </xdr:to>
    <xdr:sp macro="" textlink="">
      <xdr:nvSpPr>
        <xdr:cNvPr id="514" name="フローチャート : 判断 513">
          <a:extLst>
            <a:ext uri="{FF2B5EF4-FFF2-40B4-BE49-F238E27FC236}">
              <a16:creationId xmlns:a16="http://schemas.microsoft.com/office/drawing/2014/main" id="{00000000-0008-0000-0600-000002020000}"/>
            </a:ext>
          </a:extLst>
        </xdr:cNvPr>
        <xdr:cNvSpPr/>
      </xdr:nvSpPr>
      <xdr:spPr>
        <a:xfrm>
          <a:off x="12763500" y="66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37</xdr:row>
      <xdr:rowOff>50639</xdr:rowOff>
    </xdr:from>
    <xdr:ext cx="469745"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54192" y="632670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38</xdr:row>
      <xdr:rowOff>114152</xdr:rowOff>
    </xdr:from>
    <xdr:ext cx="249299" cy="259045"/>
    <xdr:sp macro="" textlink="">
      <xdr:nvSpPr>
        <xdr:cNvPr id="522" name="災害復旧事業費該当値テキスト">
          <a:extLst>
            <a:ext uri="{FF2B5EF4-FFF2-40B4-BE49-F238E27FC236}">
              <a16:creationId xmlns:a16="http://schemas.microsoft.com/office/drawing/2014/main" id="{00000000-0008-0000-0600-00000A020000}"/>
            </a:ext>
          </a:extLst>
        </xdr:cNvPr>
        <xdr:cNvSpPr txBox="1"/>
      </xdr:nvSpPr>
      <xdr:spPr>
        <a:xfrm>
          <a:off x="16473770" y="6559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3" name="円/楕円 522">
          <a:extLst>
            <a:ext uri="{FF2B5EF4-FFF2-40B4-BE49-F238E27FC236}">
              <a16:creationId xmlns:a16="http://schemas.microsoft.com/office/drawing/2014/main" id="{00000000-0008-0000-0600-00000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39</xdr:row>
      <xdr:rowOff>95902</xdr:rowOff>
    </xdr:from>
    <xdr:ext cx="249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454378" y="67112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5" name="円/楕円 524">
          <a:extLst>
            <a:ext uri="{FF2B5EF4-FFF2-40B4-BE49-F238E27FC236}">
              <a16:creationId xmlns:a16="http://schemas.microsoft.com/office/drawing/2014/main" id="{00000000-0008-0000-0600-00000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39</xdr:row>
      <xdr:rowOff>95902</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559637" y="67112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159982</xdr:rowOff>
    </xdr:from>
    <xdr:to>
      <xdr:col>20</xdr:col>
      <xdr:colOff>9525</xdr:colOff>
      <xdr:row>39</xdr:row>
      <xdr:rowOff>90132</xdr:rowOff>
    </xdr:to>
    <xdr:sp macro="" textlink="">
      <xdr:nvSpPr>
        <xdr:cNvPr id="527" name="円/楕円 526">
          <a:extLst>
            <a:ext uri="{FF2B5EF4-FFF2-40B4-BE49-F238E27FC236}">
              <a16:creationId xmlns:a16="http://schemas.microsoft.com/office/drawing/2014/main" id="{00000000-0008-0000-0600-00000F020000}"/>
            </a:ext>
          </a:extLst>
        </xdr:cNvPr>
        <xdr:cNvSpPr/>
      </xdr:nvSpPr>
      <xdr:spPr>
        <a:xfrm>
          <a:off x="13652500" y="667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455242</xdr:colOff>
      <xdr:row>39</xdr:row>
      <xdr:rowOff>90784</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94523" y="670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9" name="円/楕円 528">
          <a:extLst>
            <a:ext uri="{FF2B5EF4-FFF2-40B4-BE49-F238E27FC236}">
              <a16:creationId xmlns:a16="http://schemas.microsoft.com/office/drawing/2014/main" id="{00000000-0008-0000-0600-00001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39</xdr:row>
      <xdr:rowOff>95902</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764414" y="67112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82665" y="79786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275763" y="915896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45102</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275763" y="8017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473770" y="9339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473770" y="9000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473770" y="922698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454378" y="9339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559637" y="9339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659155" y="9339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764414" y="9339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53</xdr:row>
      <xdr:rowOff>114952</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473770" y="91049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454378" y="90256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559637" y="90256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659155" y="90256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764414" y="90256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53,407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82665" y="113711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118581</xdr:rowOff>
    </xdr:from>
    <xdr:ext cx="248786"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275763" y="13349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93250" y="1303580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151237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93250" y="127033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93250" y="123881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12445</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93250" y="120556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29130" y="117423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45102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29130" y="114098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473770" y="133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473770" y="1164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133724</xdr:rowOff>
    </xdr:from>
    <xdr:to>
      <xdr:col>23</xdr:col>
      <xdr:colOff>517525</xdr:colOff>
      <xdr:row>76</xdr:row>
      <xdr:rowOff>150133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163924"/>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90942</xdr:rowOff>
    </xdr:from>
    <xdr:ext cx="534377"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473770" y="12643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a:extLst>
            <a:ext uri="{FF2B5EF4-FFF2-40B4-BE49-F238E27FC236}">
              <a16:creationId xmlns:a16="http://schemas.microsoft.com/office/drawing/2014/main" id="{00000000-0008-0000-0600-000064020000}"/>
            </a:ext>
          </a:extLst>
        </xdr:cNvPr>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76</xdr:row>
      <xdr:rowOff>143799</xdr:rowOff>
    </xdr:from>
    <xdr:to>
      <xdr:col>22</xdr:col>
      <xdr:colOff>365125</xdr:colOff>
      <xdr:row>76</xdr:row>
      <xdr:rowOff>150133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173999"/>
          <a:ext cx="8890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a:extLst>
            <a:ext uri="{FF2B5EF4-FFF2-40B4-BE49-F238E27FC236}">
              <a16:creationId xmlns:a16="http://schemas.microsoft.com/office/drawing/2014/main" id="{00000000-0008-0000-0600-000066020000}"/>
            </a:ext>
          </a:extLst>
        </xdr:cNvPr>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74</xdr:row>
      <xdr:rowOff>8945</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311840" y="1256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143799</xdr:rowOff>
    </xdr:from>
    <xdr:to>
      <xdr:col>21</xdr:col>
      <xdr:colOff>161925</xdr:colOff>
      <xdr:row>76</xdr:row>
      <xdr:rowOff>147913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17399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170755</xdr:rowOff>
    </xdr:from>
    <xdr:to>
      <xdr:col>21</xdr:col>
      <xdr:colOff>212725</xdr:colOff>
      <xdr:row>75</xdr:row>
      <xdr:rowOff>100905</xdr:rowOff>
    </xdr:to>
    <xdr:sp macro="" textlink="">
      <xdr:nvSpPr>
        <xdr:cNvPr id="617" name="フローチャート : 判断 616">
          <a:extLst>
            <a:ext uri="{FF2B5EF4-FFF2-40B4-BE49-F238E27FC236}">
              <a16:creationId xmlns:a16="http://schemas.microsoft.com/office/drawing/2014/main" id="{00000000-0008-0000-0600-000069020000}"/>
            </a:ext>
          </a:extLst>
        </xdr:cNvPr>
        <xdr:cNvSpPr/>
      </xdr:nvSpPr>
      <xdr:spPr>
        <a:xfrm>
          <a:off x="14541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590061</xdr:colOff>
      <xdr:row>73</xdr:row>
      <xdr:rowOff>117432</xdr:rowOff>
    </xdr:from>
    <xdr:ext cx="534378"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420883" y="12499932"/>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147913</xdr:rowOff>
    </xdr:from>
    <xdr:to>
      <xdr:col>19</xdr:col>
      <xdr:colOff>644525</xdr:colOff>
      <xdr:row>77</xdr:row>
      <xdr:rowOff>8043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178113"/>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1934</xdr:rowOff>
    </xdr:from>
    <xdr:to>
      <xdr:col>20</xdr:col>
      <xdr:colOff>9525</xdr:colOff>
      <xdr:row>75</xdr:row>
      <xdr:rowOff>103534</xdr:rowOff>
    </xdr:to>
    <xdr:sp macro="" textlink="">
      <xdr:nvSpPr>
        <xdr:cNvPr id="620" name="フローチャート : 判断 619">
          <a:extLst>
            <a:ext uri="{FF2B5EF4-FFF2-40B4-BE49-F238E27FC236}">
              <a16:creationId xmlns:a16="http://schemas.microsoft.com/office/drawing/2014/main" id="{00000000-0008-0000-0600-00006C020000}"/>
            </a:ext>
          </a:extLst>
        </xdr:cNvPr>
        <xdr:cNvSpPr/>
      </xdr:nvSpPr>
      <xdr:spPr>
        <a:xfrm>
          <a:off x="13652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73</xdr:row>
      <xdr:rowOff>110536</xdr:rowOff>
    </xdr:from>
    <xdr:ext cx="534378"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516617" y="1249303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171049</xdr:rowOff>
    </xdr:from>
    <xdr:to>
      <xdr:col>18</xdr:col>
      <xdr:colOff>492125</xdr:colOff>
      <xdr:row>75</xdr:row>
      <xdr:rowOff>101199</xdr:rowOff>
    </xdr:to>
    <xdr:sp macro="" textlink="">
      <xdr:nvSpPr>
        <xdr:cNvPr id="622" name="フローチャート : 判断 621">
          <a:extLst>
            <a:ext uri="{FF2B5EF4-FFF2-40B4-BE49-F238E27FC236}">
              <a16:creationId xmlns:a16="http://schemas.microsoft.com/office/drawing/2014/main" id="{00000000-0008-0000-0600-00006E020000}"/>
            </a:ext>
          </a:extLst>
        </xdr:cNvPr>
        <xdr:cNvSpPr/>
      </xdr:nvSpPr>
      <xdr:spPr>
        <a:xfrm>
          <a:off x="12763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73</xdr:row>
      <xdr:rowOff>117726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621876" y="125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82924</xdr:rowOff>
    </xdr:from>
    <xdr:to>
      <xdr:col>23</xdr:col>
      <xdr:colOff>568325</xdr:colOff>
      <xdr:row>77</xdr:row>
      <xdr:rowOff>13074</xdr:rowOff>
    </xdr:to>
    <xdr:sp macro="" textlink="">
      <xdr:nvSpPr>
        <xdr:cNvPr id="629" name="円/楕円 628">
          <a:extLst>
            <a:ext uri="{FF2B5EF4-FFF2-40B4-BE49-F238E27FC236}">
              <a16:creationId xmlns:a16="http://schemas.microsoft.com/office/drawing/2014/main" id="{00000000-0008-0000-0600-000075020000}"/>
            </a:ext>
          </a:extLst>
        </xdr:cNvPr>
        <xdr:cNvSpPr/>
      </xdr:nvSpPr>
      <xdr:spPr>
        <a:xfrm>
          <a:off x="16268700" y="131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76</xdr:row>
      <xdr:rowOff>51826</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473770" y="129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29,366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99333</xdr:rowOff>
    </xdr:from>
    <xdr:to>
      <xdr:col>22</xdr:col>
      <xdr:colOff>415925</xdr:colOff>
      <xdr:row>77</xdr:row>
      <xdr:rowOff>29483</xdr:rowOff>
    </xdr:to>
    <xdr:sp macro="" textlink="">
      <xdr:nvSpPr>
        <xdr:cNvPr id="631" name="円/楕円 630">
          <a:extLst>
            <a:ext uri="{FF2B5EF4-FFF2-40B4-BE49-F238E27FC236}">
              <a16:creationId xmlns:a16="http://schemas.microsoft.com/office/drawing/2014/main" id="{00000000-0008-0000-0600-000077020000}"/>
            </a:ext>
          </a:extLst>
        </xdr:cNvPr>
        <xdr:cNvSpPr/>
      </xdr:nvSpPr>
      <xdr:spPr>
        <a:xfrm>
          <a:off x="15430500" y="131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77</xdr:row>
      <xdr:rowOff>11085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311840" y="130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28,361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92999</xdr:rowOff>
    </xdr:from>
    <xdr:to>
      <xdr:col>21</xdr:col>
      <xdr:colOff>212725</xdr:colOff>
      <xdr:row>77</xdr:row>
      <xdr:rowOff>23149</xdr:rowOff>
    </xdr:to>
    <xdr:sp macro="" textlink="">
      <xdr:nvSpPr>
        <xdr:cNvPr id="633" name="円/楕円 632">
          <a:extLst>
            <a:ext uri="{FF2B5EF4-FFF2-40B4-BE49-F238E27FC236}">
              <a16:creationId xmlns:a16="http://schemas.microsoft.com/office/drawing/2014/main" id="{00000000-0008-0000-0600-000079020000}"/>
            </a:ext>
          </a:extLst>
        </xdr:cNvPr>
        <xdr:cNvSpPr/>
      </xdr:nvSpPr>
      <xdr:spPr>
        <a:xfrm>
          <a:off x="14541500" y="131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590061</xdr:colOff>
      <xdr:row>77</xdr:row>
      <xdr:rowOff>14276</xdr:rowOff>
    </xdr:from>
    <xdr:ext cx="534378"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20883" y="1307526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97113</xdr:rowOff>
    </xdr:from>
    <xdr:to>
      <xdr:col>20</xdr:col>
      <xdr:colOff>9525</xdr:colOff>
      <xdr:row>77</xdr:row>
      <xdr:rowOff>27263</xdr:rowOff>
    </xdr:to>
    <xdr:sp macro="" textlink="">
      <xdr:nvSpPr>
        <xdr:cNvPr id="635" name="円/楕円 634">
          <a:extLst>
            <a:ext uri="{FF2B5EF4-FFF2-40B4-BE49-F238E27FC236}">
              <a16:creationId xmlns:a16="http://schemas.microsoft.com/office/drawing/2014/main" id="{00000000-0008-0000-0600-00007B020000}"/>
            </a:ext>
          </a:extLst>
        </xdr:cNvPr>
        <xdr:cNvSpPr/>
      </xdr:nvSpPr>
      <xdr:spPr>
        <a:xfrm>
          <a:off x="13652500" y="1312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77</xdr:row>
      <xdr:rowOff>8865</xdr:rowOff>
    </xdr:from>
    <xdr:ext cx="534378"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6617" y="1306985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128693</xdr:rowOff>
    </xdr:from>
    <xdr:to>
      <xdr:col>18</xdr:col>
      <xdr:colOff>492125</xdr:colOff>
      <xdr:row>77</xdr:row>
      <xdr:rowOff>58843</xdr:rowOff>
    </xdr:to>
    <xdr:sp macro="" textlink="">
      <xdr:nvSpPr>
        <xdr:cNvPr id="637" name="円/楕円 636">
          <a:extLst>
            <a:ext uri="{FF2B5EF4-FFF2-40B4-BE49-F238E27FC236}">
              <a16:creationId xmlns:a16="http://schemas.microsoft.com/office/drawing/2014/main" id="{00000000-0008-0000-0600-00007D020000}"/>
            </a:ext>
          </a:extLst>
        </xdr:cNvPr>
        <xdr:cNvSpPr/>
      </xdr:nvSpPr>
      <xdr:spPr>
        <a:xfrm>
          <a:off x="12763500" y="131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77</xdr:row>
      <xdr:rowOff>49970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1876" y="131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82665" y="1476357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275763" y="1669675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29130" y="163194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29130" y="1594389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29130" y="1556654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29130" y="1518920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45102</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29130" y="148023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473770" y="1684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473770" y="1510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146200</xdr:rowOff>
    </xdr:from>
    <xdr:to>
      <xdr:col>23</xdr:col>
      <xdr:colOff>517525</xdr:colOff>
      <xdr:row>99</xdr:row>
      <xdr:rowOff>37283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48300"/>
          <a:ext cx="838200" cy="6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473770" y="16585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a:extLst>
            <a:ext uri="{FF2B5EF4-FFF2-40B4-BE49-F238E27FC236}">
              <a16:creationId xmlns:a16="http://schemas.microsoft.com/office/drawing/2014/main" id="{00000000-0008-0000-0600-00009D020000}"/>
            </a:ext>
          </a:extLst>
        </xdr:cNvPr>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98</xdr:row>
      <xdr:rowOff>146200</xdr:rowOff>
    </xdr:from>
    <xdr:to>
      <xdr:col>22</xdr:col>
      <xdr:colOff>365125</xdr:colOff>
      <xdr:row>99</xdr:row>
      <xdr:rowOff>43216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48300"/>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99</xdr:row>
      <xdr:rowOff>36451</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311840" y="1682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42907</xdr:rowOff>
    </xdr:from>
    <xdr:to>
      <xdr:col>21</xdr:col>
      <xdr:colOff>161925</xdr:colOff>
      <xdr:row>99</xdr:row>
      <xdr:rowOff>43216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7016457"/>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99267</xdr:rowOff>
    </xdr:from>
    <xdr:to>
      <xdr:col>21</xdr:col>
      <xdr:colOff>212725</xdr:colOff>
      <xdr:row>99</xdr:row>
      <xdr:rowOff>29417</xdr:rowOff>
    </xdr:to>
    <xdr:sp macro="" textlink="">
      <xdr:nvSpPr>
        <xdr:cNvPr id="674" name="フローチャート : 判断 673">
          <a:extLst>
            <a:ext uri="{FF2B5EF4-FFF2-40B4-BE49-F238E27FC236}">
              <a16:creationId xmlns:a16="http://schemas.microsoft.com/office/drawing/2014/main" id="{00000000-0008-0000-0600-0000A2020000}"/>
            </a:ext>
          </a:extLst>
        </xdr:cNvPr>
        <xdr:cNvSpPr/>
      </xdr:nvSpPr>
      <xdr:spPr>
        <a:xfrm>
          <a:off x="14541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590061</xdr:colOff>
      <xdr:row>97</xdr:row>
      <xdr:rowOff>45944</xdr:rowOff>
    </xdr:from>
    <xdr:ext cx="534378"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420883" y="1649940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42907</xdr:rowOff>
    </xdr:from>
    <xdr:to>
      <xdr:col>19</xdr:col>
      <xdr:colOff>644525</xdr:colOff>
      <xdr:row>99</xdr:row>
      <xdr:rowOff>43174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701645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89498</xdr:rowOff>
    </xdr:from>
    <xdr:to>
      <xdr:col>20</xdr:col>
      <xdr:colOff>9525</xdr:colOff>
      <xdr:row>99</xdr:row>
      <xdr:rowOff>19648</xdr:rowOff>
    </xdr:to>
    <xdr:sp macro="" textlink="">
      <xdr:nvSpPr>
        <xdr:cNvPr id="677" name="フローチャート : 判断 676">
          <a:extLst>
            <a:ext uri="{FF2B5EF4-FFF2-40B4-BE49-F238E27FC236}">
              <a16:creationId xmlns:a16="http://schemas.microsoft.com/office/drawing/2014/main" id="{00000000-0008-0000-0600-0000A5020000}"/>
            </a:ext>
          </a:extLst>
        </xdr:cNvPr>
        <xdr:cNvSpPr/>
      </xdr:nvSpPr>
      <xdr:spPr>
        <a:xfrm>
          <a:off x="13652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97</xdr:row>
      <xdr:rowOff>36175</xdr:rowOff>
    </xdr:from>
    <xdr:ext cx="534378"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516617" y="1648963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63095</xdr:rowOff>
    </xdr:from>
    <xdr:to>
      <xdr:col>18</xdr:col>
      <xdr:colOff>492125</xdr:colOff>
      <xdr:row>98</xdr:row>
      <xdr:rowOff>164695</xdr:rowOff>
    </xdr:to>
    <xdr:sp macro="" textlink="">
      <xdr:nvSpPr>
        <xdr:cNvPr id="679" name="フローチャート : 判断 678">
          <a:extLst>
            <a:ext uri="{FF2B5EF4-FFF2-40B4-BE49-F238E27FC236}">
              <a16:creationId xmlns:a16="http://schemas.microsoft.com/office/drawing/2014/main" id="{00000000-0008-0000-0600-0000A7020000}"/>
            </a:ext>
          </a:extLst>
        </xdr:cNvPr>
        <xdr:cNvSpPr/>
      </xdr:nvSpPr>
      <xdr:spPr>
        <a:xfrm>
          <a:off x="12763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97</xdr:row>
      <xdr:rowOff>9772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1876" y="1646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157933</xdr:rowOff>
    </xdr:from>
    <xdr:to>
      <xdr:col>23</xdr:col>
      <xdr:colOff>568325</xdr:colOff>
      <xdr:row>99</xdr:row>
      <xdr:rowOff>88083</xdr:rowOff>
    </xdr:to>
    <xdr:sp macro="" textlink="">
      <xdr:nvSpPr>
        <xdr:cNvPr id="686" name="円/楕円 685">
          <a:extLst>
            <a:ext uri="{FF2B5EF4-FFF2-40B4-BE49-F238E27FC236}">
              <a16:creationId xmlns:a16="http://schemas.microsoft.com/office/drawing/2014/main" id="{00000000-0008-0000-0600-0000AE020000}"/>
            </a:ext>
          </a:extLst>
        </xdr:cNvPr>
        <xdr:cNvSpPr/>
      </xdr:nvSpPr>
      <xdr:spPr>
        <a:xfrm>
          <a:off x="16268700" y="169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98</xdr:row>
      <xdr:rowOff>96812</xdr:rowOff>
    </xdr:from>
    <xdr:ext cx="469744"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473770" y="1671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95400</xdr:rowOff>
    </xdr:from>
    <xdr:to>
      <xdr:col>22</xdr:col>
      <xdr:colOff>415925</xdr:colOff>
      <xdr:row>99</xdr:row>
      <xdr:rowOff>25550</xdr:rowOff>
    </xdr:to>
    <xdr:sp macro="" textlink="">
      <xdr:nvSpPr>
        <xdr:cNvPr id="688" name="円/楕円 687">
          <a:extLst>
            <a:ext uri="{FF2B5EF4-FFF2-40B4-BE49-F238E27FC236}">
              <a16:creationId xmlns:a16="http://schemas.microsoft.com/office/drawing/2014/main" id="{00000000-0008-0000-0600-0000B0020000}"/>
            </a:ext>
          </a:extLst>
        </xdr:cNvPr>
        <xdr:cNvSpPr/>
      </xdr:nvSpPr>
      <xdr:spPr>
        <a:xfrm>
          <a:off x="15430500" y="168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97</xdr:row>
      <xdr:rowOff>42077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311840" y="1649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163866</xdr:rowOff>
    </xdr:from>
    <xdr:to>
      <xdr:col>21</xdr:col>
      <xdr:colOff>212725</xdr:colOff>
      <xdr:row>99</xdr:row>
      <xdr:rowOff>94016</xdr:rowOff>
    </xdr:to>
    <xdr:sp macro="" textlink="">
      <xdr:nvSpPr>
        <xdr:cNvPr id="690" name="円/楕円 689">
          <a:extLst>
            <a:ext uri="{FF2B5EF4-FFF2-40B4-BE49-F238E27FC236}">
              <a16:creationId xmlns:a16="http://schemas.microsoft.com/office/drawing/2014/main" id="{00000000-0008-0000-0600-0000B2020000}"/>
            </a:ext>
          </a:extLst>
        </xdr:cNvPr>
        <xdr:cNvSpPr/>
      </xdr:nvSpPr>
      <xdr:spPr>
        <a:xfrm>
          <a:off x="14541500" y="169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648917</xdr:colOff>
      <xdr:row>99</xdr:row>
      <xdr:rowOff>94668</xdr:rowOff>
    </xdr:from>
    <xdr:ext cx="378565"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79739" y="16887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163557</xdr:rowOff>
    </xdr:from>
    <xdr:to>
      <xdr:col>20</xdr:col>
      <xdr:colOff>9525</xdr:colOff>
      <xdr:row>99</xdr:row>
      <xdr:rowOff>93707</xdr:rowOff>
    </xdr:to>
    <xdr:sp macro="" textlink="">
      <xdr:nvSpPr>
        <xdr:cNvPr id="692" name="円/楕円 691">
          <a:extLst>
            <a:ext uri="{FF2B5EF4-FFF2-40B4-BE49-F238E27FC236}">
              <a16:creationId xmlns:a16="http://schemas.microsoft.com/office/drawing/2014/main" id="{00000000-0008-0000-0600-0000B4020000}"/>
            </a:ext>
          </a:extLst>
        </xdr:cNvPr>
        <xdr:cNvSpPr/>
      </xdr:nvSpPr>
      <xdr:spPr>
        <a:xfrm>
          <a:off x="13652500" y="169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455242</xdr:colOff>
      <xdr:row>99</xdr:row>
      <xdr:rowOff>94359</xdr:rowOff>
    </xdr:from>
    <xdr:ext cx="378565"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94523" y="1688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163824</xdr:rowOff>
    </xdr:from>
    <xdr:to>
      <xdr:col>18</xdr:col>
      <xdr:colOff>492125</xdr:colOff>
      <xdr:row>99</xdr:row>
      <xdr:rowOff>93974</xdr:rowOff>
    </xdr:to>
    <xdr:sp macro="" textlink="">
      <xdr:nvSpPr>
        <xdr:cNvPr id="694" name="円/楕円 693">
          <a:extLst>
            <a:ext uri="{FF2B5EF4-FFF2-40B4-BE49-F238E27FC236}">
              <a16:creationId xmlns:a16="http://schemas.microsoft.com/office/drawing/2014/main" id="{00000000-0008-0000-0600-0000B6020000}"/>
            </a:ext>
          </a:extLst>
        </xdr:cNvPr>
        <xdr:cNvSpPr/>
      </xdr:nvSpPr>
      <xdr:spPr>
        <a:xfrm>
          <a:off x="12763500" y="169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252042</xdr:colOff>
      <xdr:row>99</xdr:row>
      <xdr:rowOff>94626</xdr:rowOff>
    </xdr:from>
    <xdr:ext cx="378566"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99782" y="16887331"/>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370593" y="458617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118580</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159907" y="656426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81178" y="6250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34</xdr:row>
      <xdr:rowOff>151238</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81178" y="59184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81178" y="560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31</xdr:row>
      <xdr:rowOff>12445</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81178" y="52707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29</xdr:row>
      <xdr:rowOff>38299</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81178" y="49573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27</xdr:row>
      <xdr:rowOff>45102</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81178" y="462493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367440" y="67180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50204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367440" y="49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34087</xdr:rowOff>
    </xdr:from>
    <xdr:to>
      <xdr:col>32</xdr:col>
      <xdr:colOff>187325</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549187"/>
          <a:ext cx="838200" cy="23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367440" y="6447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38</xdr:row>
      <xdr:rowOff>34087</xdr:rowOff>
    </xdr:from>
    <xdr:to>
      <xdr:col>31</xdr:col>
      <xdr:colOff>34925</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549187"/>
          <a:ext cx="889000" cy="23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a:extLst>
            <a:ext uri="{FF2B5EF4-FFF2-40B4-BE49-F238E27FC236}">
              <a16:creationId xmlns:a16="http://schemas.microsoft.com/office/drawing/2014/main" id="{00000000-0008-0000-0600-0000DA020000}"/>
            </a:ext>
          </a:extLst>
        </xdr:cNvPr>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39</xdr:row>
      <xdr:rowOff>78888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232085" y="669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7420</xdr:rowOff>
    </xdr:from>
    <xdr:to>
      <xdr:col>29</xdr:col>
      <xdr:colOff>568325</xdr:colOff>
      <xdr:row>39</xdr:row>
      <xdr:rowOff>109020</xdr:rowOff>
    </xdr:to>
    <xdr:sp macro="" textlink="">
      <xdr:nvSpPr>
        <xdr:cNvPr id="733" name="フローチャート : 判断 732">
          <a:extLst>
            <a:ext uri="{FF2B5EF4-FFF2-40B4-BE49-F238E27FC236}">
              <a16:creationId xmlns:a16="http://schemas.microsoft.com/office/drawing/2014/main" id="{00000000-0008-0000-0600-0000DD020000}"/>
            </a:ext>
          </a:extLst>
        </xdr:cNvPr>
        <xdr:cNvSpPr/>
      </xdr:nvSpPr>
      <xdr:spPr>
        <a:xfrm>
          <a:off x="20383500" y="66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282652</xdr:colOff>
      <xdr:row>37</xdr:row>
      <xdr:rowOff>116022</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337344" y="639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28046</xdr:rowOff>
    </xdr:from>
    <xdr:to>
      <xdr:col>28</xdr:col>
      <xdr:colOff>314325</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14596"/>
          <a:ext cx="889000" cy="7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164502</xdr:rowOff>
    </xdr:from>
    <xdr:to>
      <xdr:col>28</xdr:col>
      <xdr:colOff>365125</xdr:colOff>
      <xdr:row>39</xdr:row>
      <xdr:rowOff>94652</xdr:rowOff>
    </xdr:to>
    <xdr:sp macro="" textlink="">
      <xdr:nvSpPr>
        <xdr:cNvPr id="736" name="フローチャート : 判断 735">
          <a:extLst>
            <a:ext uri="{FF2B5EF4-FFF2-40B4-BE49-F238E27FC236}">
              <a16:creationId xmlns:a16="http://schemas.microsoft.com/office/drawing/2014/main" id="{00000000-0008-0000-0600-0000E0020000}"/>
            </a:ext>
          </a:extLst>
        </xdr:cNvPr>
        <xdr:cNvSpPr/>
      </xdr:nvSpPr>
      <xdr:spPr>
        <a:xfrm>
          <a:off x="19494500" y="667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37</xdr:row>
      <xdr:rowOff>111178</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442603" y="638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171163</xdr:rowOff>
    </xdr:from>
    <xdr:to>
      <xdr:col>27</xdr:col>
      <xdr:colOff>161925</xdr:colOff>
      <xdr:row>39</xdr:row>
      <xdr:rowOff>101313</xdr:rowOff>
    </xdr:to>
    <xdr:sp macro="" textlink="">
      <xdr:nvSpPr>
        <xdr:cNvPr id="738" name="フローチャート : 判断 737">
          <a:extLst>
            <a:ext uri="{FF2B5EF4-FFF2-40B4-BE49-F238E27FC236}">
              <a16:creationId xmlns:a16="http://schemas.microsoft.com/office/drawing/2014/main" id="{00000000-0008-0000-0600-0000E2020000}"/>
            </a:ext>
          </a:extLst>
        </xdr:cNvPr>
        <xdr:cNvSpPr/>
      </xdr:nvSpPr>
      <xdr:spPr>
        <a:xfrm>
          <a:off x="18605500" y="66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39</xdr:row>
      <xdr:rowOff>92440</xdr:rowOff>
    </xdr:from>
    <xdr:ext cx="46974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542120" y="670774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38</xdr:row>
      <xdr:rowOff>134455</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367440" y="65801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154737</xdr:rowOff>
    </xdr:from>
    <xdr:to>
      <xdr:col>31</xdr:col>
      <xdr:colOff>85725</xdr:colOff>
      <xdr:row>38</xdr:row>
      <xdr:rowOff>84886</xdr:rowOff>
    </xdr:to>
    <xdr:sp macro="" textlink="">
      <xdr:nvSpPr>
        <xdr:cNvPr id="747" name="円/楕円 746">
          <a:extLst>
            <a:ext uri="{FF2B5EF4-FFF2-40B4-BE49-F238E27FC236}">
              <a16:creationId xmlns:a16="http://schemas.microsoft.com/office/drawing/2014/main" id="{00000000-0008-0000-0600-0000EB020000}"/>
            </a:ext>
          </a:extLst>
        </xdr:cNvPr>
        <xdr:cNvSpPr/>
      </xdr:nvSpPr>
      <xdr:spPr>
        <a:xfrm>
          <a:off x="21272500" y="6498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36</xdr:row>
      <xdr:rowOff>101414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232085" y="620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7,234</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9" name="円/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447566" y="67561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1" name="円/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199199</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562350" y="67561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148696</xdr:rowOff>
    </xdr:from>
    <xdr:to>
      <xdr:col>27</xdr:col>
      <xdr:colOff>161925</xdr:colOff>
      <xdr:row>39</xdr:row>
      <xdr:rowOff>78846</xdr:rowOff>
    </xdr:to>
    <xdr:sp macro="" textlink="">
      <xdr:nvSpPr>
        <xdr:cNvPr id="753" name="円/楕円 752">
          <a:extLst>
            <a:ext uri="{FF2B5EF4-FFF2-40B4-BE49-F238E27FC236}">
              <a16:creationId xmlns:a16="http://schemas.microsoft.com/office/drawing/2014/main" id="{00000000-0008-0000-0600-0000F1020000}"/>
            </a:ext>
          </a:extLst>
        </xdr:cNvPr>
        <xdr:cNvSpPr/>
      </xdr:nvSpPr>
      <xdr:spPr>
        <a:xfrm>
          <a:off x="18605500" y="666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37</xdr:row>
      <xdr:rowOff>95372</xdr:rowOff>
    </xdr:from>
    <xdr:ext cx="46974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42120" y="637143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370593" y="79786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118580</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159907" y="995673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56</xdr:row>
      <xdr:rowOff>144434</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881178" y="96433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54</xdr:row>
      <xdr:rowOff>151237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81178" y="93108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53</xdr:row>
      <xdr:rowOff>5642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81178" y="899567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51</xdr:row>
      <xdr:rowOff>12445</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81178" y="866323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49</xdr:row>
      <xdr:rowOff>38299</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81178" y="83498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47</xdr:row>
      <xdr:rowOff>45102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81178" y="8017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367440" y="10110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367440" y="834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139178</xdr:rowOff>
    </xdr:from>
    <xdr:to>
      <xdr:col>32</xdr:col>
      <xdr:colOff>187325</xdr:colOff>
      <xdr:row>58</xdr:row>
      <xdr:rowOff>24290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911828"/>
          <a:ext cx="8382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153781</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367440" y="982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a:extLst>
            <a:ext uri="{FF2B5EF4-FFF2-40B4-BE49-F238E27FC236}">
              <a16:creationId xmlns:a16="http://schemas.microsoft.com/office/drawing/2014/main" id="{00000000-0008-0000-0600-000013030000}"/>
            </a:ext>
          </a:extLst>
        </xdr:cNvPr>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58</xdr:row>
      <xdr:rowOff>24290</xdr:rowOff>
    </xdr:from>
    <xdr:to>
      <xdr:col>31</xdr:col>
      <xdr:colOff>34925</xdr:colOff>
      <xdr:row>58</xdr:row>
      <xdr:rowOff>67234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968390"/>
          <a:ext cx="889000" cy="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a:extLst>
            <a:ext uri="{FF2B5EF4-FFF2-40B4-BE49-F238E27FC236}">
              <a16:creationId xmlns:a16="http://schemas.microsoft.com/office/drawing/2014/main" id="{00000000-0008-0000-0600-000015030000}"/>
            </a:ext>
          </a:extLst>
        </xdr:cNvPr>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58</xdr:row>
      <xdr:rowOff>97339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232085" y="99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67234</xdr:rowOff>
    </xdr:from>
    <xdr:to>
      <xdr:col>29</xdr:col>
      <xdr:colOff>517525</xdr:colOff>
      <xdr:row>58</xdr:row>
      <xdr:rowOff>74810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11334"/>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792" name="フローチャート : 判断 791">
          <a:extLst>
            <a:ext uri="{FF2B5EF4-FFF2-40B4-BE49-F238E27FC236}">
              <a16:creationId xmlns:a16="http://schemas.microsoft.com/office/drawing/2014/main" id="{00000000-0008-0000-0600-000018030000}"/>
            </a:ext>
          </a:extLst>
        </xdr:cNvPr>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282652</xdr:colOff>
      <xdr:row>58</xdr:row>
      <xdr:rowOff>153194</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337344" y="999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74810</xdr:rowOff>
    </xdr:from>
    <xdr:to>
      <xdr:col>28</xdr:col>
      <xdr:colOff>314325</xdr:colOff>
      <xdr:row>58</xdr:row>
      <xdr:rowOff>83203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18910"/>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795" name="フローチャート : 判断 794">
          <a:extLst>
            <a:ext uri="{FF2B5EF4-FFF2-40B4-BE49-F238E27FC236}">
              <a16:creationId xmlns:a16="http://schemas.microsoft.com/office/drawing/2014/main" id="{00000000-0008-0000-0600-00001B030000}"/>
            </a:ext>
          </a:extLst>
        </xdr:cNvPr>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56</xdr:row>
      <xdr:rowOff>117982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442603" y="961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797" name="フローチャート : 判断 796">
          <a:extLst>
            <a:ext uri="{FF2B5EF4-FFF2-40B4-BE49-F238E27FC236}">
              <a16:creationId xmlns:a16="http://schemas.microsoft.com/office/drawing/2014/main" id="{00000000-0008-0000-0600-00001D030000}"/>
            </a:ext>
          </a:extLst>
        </xdr:cNvPr>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56</xdr:row>
      <xdr:rowOff>131850</xdr:rowOff>
    </xdr:from>
    <xdr:ext cx="469745"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542120" y="963075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88378</xdr:rowOff>
    </xdr:from>
    <xdr:to>
      <xdr:col>32</xdr:col>
      <xdr:colOff>238125</xdr:colOff>
      <xdr:row>58</xdr:row>
      <xdr:rowOff>18528</xdr:rowOff>
    </xdr:to>
    <xdr:sp macro="" textlink="">
      <xdr:nvSpPr>
        <xdr:cNvPr id="804" name="円/楕円 803">
          <a:extLst>
            <a:ext uri="{FF2B5EF4-FFF2-40B4-BE49-F238E27FC236}">
              <a16:creationId xmlns:a16="http://schemas.microsoft.com/office/drawing/2014/main" id="{00000000-0008-0000-0600-000024030000}"/>
            </a:ext>
          </a:extLst>
        </xdr:cNvPr>
        <xdr:cNvSpPr/>
      </xdr:nvSpPr>
      <xdr:spPr>
        <a:xfrm>
          <a:off x="22110700" y="98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56</xdr:row>
      <xdr:rowOff>111255</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367440" y="961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144940</xdr:rowOff>
    </xdr:from>
    <xdr:to>
      <xdr:col>31</xdr:col>
      <xdr:colOff>85725</xdr:colOff>
      <xdr:row>58</xdr:row>
      <xdr:rowOff>75090</xdr:rowOff>
    </xdr:to>
    <xdr:sp macro="" textlink="">
      <xdr:nvSpPr>
        <xdr:cNvPr id="806" name="円/楕円 805">
          <a:extLst>
            <a:ext uri="{FF2B5EF4-FFF2-40B4-BE49-F238E27FC236}">
              <a16:creationId xmlns:a16="http://schemas.microsoft.com/office/drawing/2014/main" id="{00000000-0008-0000-0600-000026030000}"/>
            </a:ext>
          </a:extLst>
        </xdr:cNvPr>
        <xdr:cNvSpPr/>
      </xdr:nvSpPr>
      <xdr:spPr>
        <a:xfrm>
          <a:off x="21272500" y="99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56</xdr:row>
      <xdr:rowOff>91617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232085" y="95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16434</xdr:rowOff>
    </xdr:from>
    <xdr:to>
      <xdr:col>29</xdr:col>
      <xdr:colOff>568325</xdr:colOff>
      <xdr:row>58</xdr:row>
      <xdr:rowOff>118034</xdr:rowOff>
    </xdr:to>
    <xdr:sp macro="" textlink="">
      <xdr:nvSpPr>
        <xdr:cNvPr id="808" name="円/楕円 807">
          <a:extLst>
            <a:ext uri="{FF2B5EF4-FFF2-40B4-BE49-F238E27FC236}">
              <a16:creationId xmlns:a16="http://schemas.microsoft.com/office/drawing/2014/main" id="{00000000-0008-0000-0600-000028030000}"/>
            </a:ext>
          </a:extLst>
        </xdr:cNvPr>
        <xdr:cNvSpPr/>
      </xdr:nvSpPr>
      <xdr:spPr>
        <a:xfrm>
          <a:off x="20383500" y="99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282652</xdr:colOff>
      <xdr:row>56</xdr:row>
      <xdr:rowOff>134561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37344" y="963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24010</xdr:rowOff>
    </xdr:from>
    <xdr:to>
      <xdr:col>28</xdr:col>
      <xdr:colOff>365125</xdr:colOff>
      <xdr:row>58</xdr:row>
      <xdr:rowOff>125610</xdr:rowOff>
    </xdr:to>
    <xdr:sp macro="" textlink="">
      <xdr:nvSpPr>
        <xdr:cNvPr id="810" name="円/楕円 809">
          <a:extLst>
            <a:ext uri="{FF2B5EF4-FFF2-40B4-BE49-F238E27FC236}">
              <a16:creationId xmlns:a16="http://schemas.microsoft.com/office/drawing/2014/main" id="{00000000-0008-0000-0600-00002A030000}"/>
            </a:ext>
          </a:extLst>
        </xdr:cNvPr>
        <xdr:cNvSpPr/>
      </xdr:nvSpPr>
      <xdr:spPr>
        <a:xfrm>
          <a:off x="19494500" y="99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58</xdr:row>
      <xdr:rowOff>116737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42603" y="995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32403</xdr:rowOff>
    </xdr:from>
    <xdr:to>
      <xdr:col>27</xdr:col>
      <xdr:colOff>161925</xdr:colOff>
      <xdr:row>58</xdr:row>
      <xdr:rowOff>134003</xdr:rowOff>
    </xdr:to>
    <xdr:sp macro="" textlink="">
      <xdr:nvSpPr>
        <xdr:cNvPr id="812" name="円/楕円 811">
          <a:extLst>
            <a:ext uri="{FF2B5EF4-FFF2-40B4-BE49-F238E27FC236}">
              <a16:creationId xmlns:a16="http://schemas.microsoft.com/office/drawing/2014/main" id="{00000000-0008-0000-0600-00002C030000}"/>
            </a:ext>
          </a:extLst>
        </xdr:cNvPr>
        <xdr:cNvSpPr/>
      </xdr:nvSpPr>
      <xdr:spPr>
        <a:xfrm>
          <a:off x="18605500" y="997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58</xdr:row>
      <xdr:rowOff>115605</xdr:rowOff>
    </xdr:from>
    <xdr:ext cx="46974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42120" y="995375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40,772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70593" y="113711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159907" y="1368164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81178" y="1330429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881178" y="12926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881178" y="12551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592651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881178" y="121740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509481</xdr:colOff>
      <xdr:row>69</xdr:row>
      <xdr:rowOff>92727</xdr:rowOff>
    </xdr:from>
    <xdr:ext cx="59542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98008" y="11796734"/>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509481</xdr:colOff>
      <xdr:row>67</xdr:row>
      <xdr:rowOff>45102</xdr:rowOff>
    </xdr:from>
    <xdr:ext cx="59542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98008" y="11409862"/>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367440" y="1346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367440" y="1179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55995</xdr:rowOff>
    </xdr:from>
    <xdr:to>
      <xdr:col>32</xdr:col>
      <xdr:colOff>187325</xdr:colOff>
      <xdr:row>77</xdr:row>
      <xdr:rowOff>68281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257645"/>
          <a:ext cx="8382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94194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367440" y="12815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a:extLst>
            <a:ext uri="{FF2B5EF4-FFF2-40B4-BE49-F238E27FC236}">
              <a16:creationId xmlns:a16="http://schemas.microsoft.com/office/drawing/2014/main" id="{00000000-0008-0000-0600-00004D030000}"/>
            </a:ext>
          </a:extLst>
        </xdr:cNvPr>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77</xdr:row>
      <xdr:rowOff>68281</xdr:rowOff>
    </xdr:from>
    <xdr:to>
      <xdr:col>31</xdr:col>
      <xdr:colOff>34925</xdr:colOff>
      <xdr:row>77</xdr:row>
      <xdr:rowOff>134138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269931"/>
          <a:ext cx="889000" cy="6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a:extLst>
            <a:ext uri="{FF2B5EF4-FFF2-40B4-BE49-F238E27FC236}">
              <a16:creationId xmlns:a16="http://schemas.microsoft.com/office/drawing/2014/main" id="{00000000-0008-0000-0600-00004F030000}"/>
            </a:ext>
          </a:extLst>
        </xdr:cNvPr>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75</xdr:row>
      <xdr:rowOff>41121</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99769" y="1276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67996</xdr:rowOff>
    </xdr:from>
    <xdr:to>
      <xdr:col>29</xdr:col>
      <xdr:colOff>517525</xdr:colOff>
      <xdr:row>77</xdr:row>
      <xdr:rowOff>134138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098196"/>
          <a:ext cx="889000" cy="2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50" name="フローチャート : 判断 849">
          <a:extLst>
            <a:ext uri="{FF2B5EF4-FFF2-40B4-BE49-F238E27FC236}">
              <a16:creationId xmlns:a16="http://schemas.microsoft.com/office/drawing/2014/main" id="{00000000-0008-0000-0600-000052030000}"/>
            </a:ext>
          </a:extLst>
        </xdr:cNvPr>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75</xdr:row>
      <xdr:rowOff>12240</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305028" y="127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67996</xdr:rowOff>
    </xdr:from>
    <xdr:to>
      <xdr:col>28</xdr:col>
      <xdr:colOff>314325</xdr:colOff>
      <xdr:row>76</xdr:row>
      <xdr:rowOff>115715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098196"/>
          <a:ext cx="889000" cy="4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3" name="フローチャート : 判断 852">
          <a:extLst>
            <a:ext uri="{FF2B5EF4-FFF2-40B4-BE49-F238E27FC236}">
              <a16:creationId xmlns:a16="http://schemas.microsoft.com/office/drawing/2014/main" id="{00000000-0008-0000-0600-000055030000}"/>
            </a:ext>
          </a:extLst>
        </xdr:cNvPr>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77</xdr:row>
      <xdr:rowOff>13282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410287" y="1307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5" name="フローチャート : 判断 854">
          <a:extLst>
            <a:ext uri="{FF2B5EF4-FFF2-40B4-BE49-F238E27FC236}">
              <a16:creationId xmlns:a16="http://schemas.microsoft.com/office/drawing/2014/main" id="{00000000-0008-0000-0600-000057030000}"/>
            </a:ext>
          </a:extLst>
        </xdr:cNvPr>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77</xdr:row>
      <xdr:rowOff>30599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509804" y="1309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5195</xdr:rowOff>
    </xdr:from>
    <xdr:to>
      <xdr:col>32</xdr:col>
      <xdr:colOff>238125</xdr:colOff>
      <xdr:row>77</xdr:row>
      <xdr:rowOff>106795</xdr:rowOff>
    </xdr:to>
    <xdr:sp macro="" textlink="">
      <xdr:nvSpPr>
        <xdr:cNvPr id="862" name="円/楕円 861">
          <a:extLst>
            <a:ext uri="{FF2B5EF4-FFF2-40B4-BE49-F238E27FC236}">
              <a16:creationId xmlns:a16="http://schemas.microsoft.com/office/drawing/2014/main" id="{00000000-0008-0000-0600-00005E030000}"/>
            </a:ext>
          </a:extLst>
        </xdr:cNvPr>
        <xdr:cNvSpPr/>
      </xdr:nvSpPr>
      <xdr:spPr>
        <a:xfrm>
          <a:off x="22110700" y="132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76</xdr:row>
      <xdr:rowOff>155072</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367440" y="1304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37,394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17481</xdr:rowOff>
    </xdr:from>
    <xdr:to>
      <xdr:col>31</xdr:col>
      <xdr:colOff>85725</xdr:colOff>
      <xdr:row>77</xdr:row>
      <xdr:rowOff>119081</xdr:rowOff>
    </xdr:to>
    <xdr:sp macro="" textlink="">
      <xdr:nvSpPr>
        <xdr:cNvPr id="864" name="円/楕円 863">
          <a:extLst>
            <a:ext uri="{FF2B5EF4-FFF2-40B4-BE49-F238E27FC236}">
              <a16:creationId xmlns:a16="http://schemas.microsoft.com/office/drawing/2014/main" id="{00000000-0008-0000-0600-000060030000}"/>
            </a:ext>
          </a:extLst>
        </xdr:cNvPr>
        <xdr:cNvSpPr/>
      </xdr:nvSpPr>
      <xdr:spPr>
        <a:xfrm>
          <a:off x="21272500" y="132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77</xdr:row>
      <xdr:rowOff>110208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99769" y="131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36,749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83338</xdr:rowOff>
    </xdr:from>
    <xdr:to>
      <xdr:col>29</xdr:col>
      <xdr:colOff>568325</xdr:colOff>
      <xdr:row>78</xdr:row>
      <xdr:rowOff>13488</xdr:rowOff>
    </xdr:to>
    <xdr:sp macro="" textlink="">
      <xdr:nvSpPr>
        <xdr:cNvPr id="866" name="円/楕円 865">
          <a:extLst>
            <a:ext uri="{FF2B5EF4-FFF2-40B4-BE49-F238E27FC236}">
              <a16:creationId xmlns:a16="http://schemas.microsoft.com/office/drawing/2014/main" id="{00000000-0008-0000-0600-000062030000}"/>
            </a:ext>
          </a:extLst>
        </xdr:cNvPr>
        <xdr:cNvSpPr/>
      </xdr:nvSpPr>
      <xdr:spPr>
        <a:xfrm>
          <a:off x="20383500" y="132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78</xdr:row>
      <xdr:rowOff>4615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305028" y="1323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33,292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17196</xdr:rowOff>
    </xdr:from>
    <xdr:to>
      <xdr:col>28</xdr:col>
      <xdr:colOff>365125</xdr:colOff>
      <xdr:row>76</xdr:row>
      <xdr:rowOff>118796</xdr:rowOff>
    </xdr:to>
    <xdr:sp macro="" textlink="">
      <xdr:nvSpPr>
        <xdr:cNvPr id="868" name="円/楕円 867">
          <a:extLst>
            <a:ext uri="{FF2B5EF4-FFF2-40B4-BE49-F238E27FC236}">
              <a16:creationId xmlns:a16="http://schemas.microsoft.com/office/drawing/2014/main" id="{00000000-0008-0000-0600-000064030000}"/>
            </a:ext>
          </a:extLst>
        </xdr:cNvPr>
        <xdr:cNvSpPr/>
      </xdr:nvSpPr>
      <xdr:spPr>
        <a:xfrm>
          <a:off x="19494500" y="130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74</xdr:row>
      <xdr:rowOff>135323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410287" y="1268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64915</xdr:rowOff>
    </xdr:from>
    <xdr:to>
      <xdr:col>27</xdr:col>
      <xdr:colOff>161925</xdr:colOff>
      <xdr:row>76</xdr:row>
      <xdr:rowOff>166515</xdr:rowOff>
    </xdr:to>
    <xdr:sp macro="" textlink="">
      <xdr:nvSpPr>
        <xdr:cNvPr id="870" name="円/楕円 869">
          <a:extLst>
            <a:ext uri="{FF2B5EF4-FFF2-40B4-BE49-F238E27FC236}">
              <a16:creationId xmlns:a16="http://schemas.microsoft.com/office/drawing/2014/main" id="{00000000-0008-0000-0600-000066030000}"/>
            </a:ext>
          </a:extLst>
        </xdr:cNvPr>
        <xdr:cNvSpPr/>
      </xdr:nvSpPr>
      <xdr:spPr>
        <a:xfrm>
          <a:off x="18605500" y="130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75</xdr:row>
      <xdr:rowOff>11593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509804" y="1273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70593" y="1476357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159907" y="1594389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45102</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159907" y="1480232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367440" y="1612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367440" y="157851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367440" y="1601191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342307" y="1612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447566" y="1612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199199</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562350" y="1612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652342" y="1612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93</xdr:row>
      <xdr:rowOff>114952</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367440" y="158899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342307" y="158105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447566" y="158105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199199</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562350" y="158105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652342" y="158105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600"/>
            </a:lnSpc>
          </a:pPr>
          <a:r>
            <a:rPr kumimoji="1" lang="ja-JP" altLang="en-US" sz="1300">
              <a:latin typeface="ＭＳ Ｐゴシック"/>
            </a:rPr>
            <a:t>　</a:t>
          </a:r>
          <a:r>
            <a:rPr kumimoji="1" lang="ja-JP" altLang="ja-JP" sz="1300" b="0" i="0" baseline="0">
              <a:solidFill>
                <a:schemeClr val="dk1"/>
              </a:solidFill>
              <a:effectLst/>
              <a:latin typeface="+mn-lt"/>
              <a:ea typeface="+mn-ea"/>
              <a:cs typeface="+mn-cs"/>
            </a:rPr>
            <a:t>歳出決算総額の主な構成項目である扶助費と補助費等において、類似団体と比較した住民一人当たりコストが特に高い状況となっている。</a:t>
          </a:r>
          <a:endParaRPr lang="ja-JP" altLang="ja-JP" sz="1300">
            <a:effectLst/>
          </a:endParaRPr>
        </a:p>
        <a:p>
          <a:pPr eaLnBrk="1" fontAlgn="auto" latinLnBrk="0" hangingPunct="1">
            <a:lnSpc>
              <a:spcPts val="1600"/>
            </a:lnSpc>
          </a:pPr>
          <a:r>
            <a:rPr kumimoji="1" lang="ja-JP" altLang="ja-JP" sz="1300" b="0" i="0" baseline="0">
              <a:solidFill>
                <a:schemeClr val="dk1"/>
              </a:solidFill>
              <a:effectLst/>
              <a:latin typeface="+mn-lt"/>
              <a:ea typeface="+mn-ea"/>
              <a:cs typeface="+mn-cs"/>
            </a:rPr>
            <a:t>　扶助費については住民一人当たり９</a:t>
          </a:r>
          <a:r>
            <a:rPr kumimoji="1" lang="ja-JP" altLang="en-US" sz="1300" b="0" i="0" baseline="0">
              <a:solidFill>
                <a:schemeClr val="dk1"/>
              </a:solidFill>
              <a:effectLst/>
              <a:latin typeface="+mn-lt"/>
              <a:ea typeface="+mn-ea"/>
              <a:cs typeface="+mn-cs"/>
            </a:rPr>
            <a:t>５，３６１</a:t>
          </a:r>
          <a:r>
            <a:rPr kumimoji="1" lang="ja-JP" altLang="ja-JP" sz="1300" b="0" i="0" baseline="0">
              <a:solidFill>
                <a:schemeClr val="dk1"/>
              </a:solidFill>
              <a:effectLst/>
              <a:latin typeface="+mn-lt"/>
              <a:ea typeface="+mn-ea"/>
              <a:cs typeface="+mn-cs"/>
            </a:rPr>
            <a:t>円で対前年度</a:t>
          </a:r>
          <a:r>
            <a:rPr kumimoji="1" lang="ja-JP" altLang="en-US" sz="1300" b="0" i="0" baseline="0">
              <a:solidFill>
                <a:schemeClr val="dk1"/>
              </a:solidFill>
              <a:effectLst/>
              <a:latin typeface="+mn-lt"/>
              <a:ea typeface="+mn-ea"/>
              <a:cs typeface="+mn-cs"/>
            </a:rPr>
            <a:t>３．６</a:t>
          </a:r>
          <a:r>
            <a:rPr kumimoji="1" lang="ja-JP" altLang="ja-JP" sz="1300" b="0" i="0" baseline="0">
              <a:solidFill>
                <a:schemeClr val="dk1"/>
              </a:solidFill>
              <a:effectLst/>
              <a:latin typeface="+mn-lt"/>
              <a:ea typeface="+mn-ea"/>
              <a:cs typeface="+mn-cs"/>
            </a:rPr>
            <a:t>％の増となっている。これは、生活保護費が保護世帯数の減により減となったものの、事業所の増やサービスの普及</a:t>
          </a:r>
          <a:r>
            <a:rPr kumimoji="1" lang="ja-JP" altLang="en-US" sz="1300" b="0" i="0" baseline="0">
              <a:solidFill>
                <a:schemeClr val="dk1"/>
              </a:solidFill>
              <a:effectLst/>
              <a:latin typeface="+mn-lt"/>
              <a:ea typeface="+mn-ea"/>
              <a:cs typeface="+mn-cs"/>
            </a:rPr>
            <a:t>などにより</a:t>
          </a:r>
          <a:r>
            <a:rPr kumimoji="1" lang="ja-JP" altLang="ja-JP" sz="1300" b="0" i="0" baseline="0">
              <a:solidFill>
                <a:schemeClr val="dk1"/>
              </a:solidFill>
              <a:effectLst/>
              <a:latin typeface="+mn-lt"/>
              <a:ea typeface="+mn-ea"/>
              <a:cs typeface="+mn-cs"/>
            </a:rPr>
            <a:t>障害者（児）支援関係費が増となったこと</a:t>
          </a:r>
          <a:r>
            <a:rPr kumimoji="1" lang="ja-JP" altLang="en-US" sz="1300" b="0" i="0" baseline="0">
              <a:solidFill>
                <a:schemeClr val="dk1"/>
              </a:solidFill>
              <a:effectLst/>
              <a:latin typeface="+mn-lt"/>
              <a:ea typeface="+mn-ea"/>
              <a:cs typeface="+mn-cs"/>
            </a:rPr>
            <a:t>、民間保育園や小規模事業所の利用者の増などにより子育て支援関係費</a:t>
          </a:r>
          <a:r>
            <a:rPr kumimoji="1" lang="ja-JP" altLang="ja-JP" sz="1300" b="0" i="0" baseline="0">
              <a:solidFill>
                <a:schemeClr val="dk1"/>
              </a:solidFill>
              <a:effectLst/>
              <a:latin typeface="+mn-lt"/>
              <a:ea typeface="+mn-ea"/>
              <a:cs typeface="+mn-cs"/>
            </a:rPr>
            <a:t>が増となったことなどによるものである。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補助費等については、類似団体と比較した住民一人当たりコストが高い</a:t>
          </a:r>
          <a:r>
            <a:rPr kumimoji="1" lang="ja-JP" altLang="en-US" sz="1300" b="0" i="0" baseline="0">
              <a:solidFill>
                <a:schemeClr val="dk1"/>
              </a:solidFill>
              <a:effectLst/>
              <a:latin typeface="+mn-lt"/>
              <a:ea typeface="+mn-ea"/>
              <a:cs typeface="+mn-cs"/>
            </a:rPr>
            <a:t>ものの、平成２８年度は</a:t>
          </a:r>
          <a:r>
            <a:rPr kumimoji="1" lang="ja-JP" altLang="ja-JP" sz="1300" b="0" i="0" baseline="0">
              <a:solidFill>
                <a:schemeClr val="dk1"/>
              </a:solidFill>
              <a:effectLst/>
              <a:latin typeface="+mn-lt"/>
              <a:ea typeface="+mn-ea"/>
              <a:cs typeface="+mn-cs"/>
            </a:rPr>
            <a:t>住民一人当たり</a:t>
          </a:r>
          <a:r>
            <a:rPr kumimoji="1" lang="ja-JP" altLang="en-US" sz="1300" b="0" i="0" baseline="0">
              <a:solidFill>
                <a:schemeClr val="dk1"/>
              </a:solidFill>
              <a:effectLst/>
              <a:latin typeface="+mn-lt"/>
              <a:ea typeface="+mn-ea"/>
              <a:cs typeface="+mn-cs"/>
            </a:rPr>
            <a:t>５５，２２３</a:t>
          </a:r>
          <a:r>
            <a:rPr kumimoji="1" lang="ja-JP" altLang="ja-JP" sz="1300" b="0" i="0" baseline="0">
              <a:solidFill>
                <a:schemeClr val="dk1"/>
              </a:solidFill>
              <a:effectLst/>
              <a:latin typeface="+mn-lt"/>
              <a:ea typeface="+mn-ea"/>
              <a:cs typeface="+mn-cs"/>
            </a:rPr>
            <a:t>円で対前年度</a:t>
          </a:r>
          <a:r>
            <a:rPr kumimoji="1" lang="ja-JP" altLang="en-US" sz="1300" b="0" i="0" baseline="0">
              <a:solidFill>
                <a:schemeClr val="dk1"/>
              </a:solidFill>
              <a:effectLst/>
              <a:latin typeface="+mn-lt"/>
              <a:ea typeface="+mn-ea"/>
              <a:cs typeface="+mn-cs"/>
            </a:rPr>
            <a:t>１４．４</a:t>
          </a:r>
          <a:r>
            <a:rPr kumimoji="1" lang="ja-JP" altLang="ja-JP" sz="1300" b="0" i="0" baseline="0">
              <a:solidFill>
                <a:schemeClr val="dk1"/>
              </a:solidFill>
              <a:effectLst/>
              <a:latin typeface="+mn-lt"/>
              <a:ea typeface="+mn-ea"/>
              <a:cs typeface="+mn-cs"/>
            </a:rPr>
            <a:t>％の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となっている。これは、</a:t>
          </a:r>
          <a:r>
            <a:rPr kumimoji="1" lang="ja-JP" altLang="en-US" sz="1300" b="0" i="0" baseline="0">
              <a:solidFill>
                <a:schemeClr val="dk1"/>
              </a:solidFill>
              <a:effectLst/>
              <a:latin typeface="+mn-lt"/>
              <a:ea typeface="+mn-ea"/>
              <a:cs typeface="+mn-cs"/>
            </a:rPr>
            <a:t>病院事業会計繰出金への繰出金が減となったこと、庁舎建設基金借入金償還金が皆減となった</a:t>
          </a:r>
          <a:r>
            <a:rPr kumimoji="1" lang="ja-JP" altLang="ja-JP" sz="1300" b="0" i="0" baseline="0">
              <a:solidFill>
                <a:schemeClr val="dk1"/>
              </a:solidFill>
              <a:effectLst/>
              <a:latin typeface="+mn-lt"/>
              <a:ea typeface="+mn-ea"/>
              <a:cs typeface="+mn-cs"/>
            </a:rPr>
            <a:t>ことなどによるものである。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70,698
69,581
25.33
23,933,202
23,734,690
178,175
14,784,865
19,437,393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8.1
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300"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300"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300"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132516</xdr:rowOff>
    </xdr:from>
    <xdr:to>
      <xdr:col>6</xdr:col>
      <xdr:colOff>511175</xdr:colOff>
      <xdr:row>38</xdr:row>
      <xdr:rowOff>16583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7616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133294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476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37</xdr:row>
      <xdr:rowOff>132516</xdr:rowOff>
    </xdr:from>
    <xdr:to>
      <xdr:col>5</xdr:col>
      <xdr:colOff>358775</xdr:colOff>
      <xdr:row>37</xdr:row>
      <xdr:rowOff>169255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76166"/>
          <a:ext cx="889000" cy="3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38</xdr:row>
      <xdr:rowOff>58183</xdr:rowOff>
    </xdr:from>
    <xdr:ext cx="469745"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7" y="657328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169255</xdr:rowOff>
    </xdr:from>
    <xdr:to>
      <xdr:col>4</xdr:col>
      <xdr:colOff>155575</xdr:colOff>
      <xdr:row>38</xdr:row>
      <xdr:rowOff>29319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12905"/>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122700</xdr:rowOff>
    </xdr:from>
    <xdr:to>
      <xdr:col>4</xdr:col>
      <xdr:colOff>206375</xdr:colOff>
      <xdr:row>38</xdr:row>
      <xdr:rowOff>52850</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2857500" y="64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38</xdr:row>
      <xdr:rowOff>43977</xdr:rowOff>
    </xdr:from>
    <xdr:ext cx="469745"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7" y="655907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140190</xdr:rowOff>
    </xdr:from>
    <xdr:to>
      <xdr:col>2</xdr:col>
      <xdr:colOff>638175</xdr:colOff>
      <xdr:row>38</xdr:row>
      <xdr:rowOff>29319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83840"/>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128252</xdr:rowOff>
    </xdr:from>
    <xdr:to>
      <xdr:col>3</xdr:col>
      <xdr:colOff>3175</xdr:colOff>
      <xdr:row>38</xdr:row>
      <xdr:rowOff>58402</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968500" y="64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36</xdr:row>
      <xdr:rowOff>74929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7" y="62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104249</xdr:rowOff>
    </xdr:from>
    <xdr:to>
      <xdr:col>1</xdr:col>
      <xdr:colOff>485775</xdr:colOff>
      <xdr:row>38</xdr:row>
      <xdr:rowOff>34399</xdr:rowOff>
    </xdr:to>
    <xdr:sp macro="" textlink="">
      <xdr:nvSpPr>
        <xdr:cNvPr id="75" name="フローチャート : 判断 74">
          <a:extLst>
            <a:ext uri="{FF2B5EF4-FFF2-40B4-BE49-F238E27FC236}">
              <a16:creationId xmlns:a16="http://schemas.microsoft.com/office/drawing/2014/main" id="{00000000-0008-0000-0700-00004B000000}"/>
            </a:ext>
          </a:extLst>
        </xdr:cNvPr>
        <xdr:cNvSpPr/>
      </xdr:nvSpPr>
      <xdr:spPr>
        <a:xfrm>
          <a:off x="1079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38</xdr:row>
      <xdr:rowOff>25526</xdr:rowOff>
    </xdr:from>
    <xdr:ext cx="469745"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7" y="654062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137233</xdr:rowOff>
    </xdr:from>
    <xdr:to>
      <xdr:col>6</xdr:col>
      <xdr:colOff>561975</xdr:colOff>
      <xdr:row>38</xdr:row>
      <xdr:rowOff>67383</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4584700" y="64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36</xdr:row>
      <xdr:rowOff>160110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3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81716</xdr:rowOff>
    </xdr:from>
    <xdr:to>
      <xdr:col>5</xdr:col>
      <xdr:colOff>409575</xdr:colOff>
      <xdr:row>38</xdr:row>
      <xdr:rowOff>11866</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3746500" y="64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36</xdr:row>
      <xdr:rowOff>28393</xdr:rowOff>
    </xdr:from>
    <xdr:ext cx="46974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7" y="620059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118455</xdr:rowOff>
    </xdr:from>
    <xdr:to>
      <xdr:col>4</xdr:col>
      <xdr:colOff>206375</xdr:colOff>
      <xdr:row>38</xdr:row>
      <xdr:rowOff>48605</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2857500" y="646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36</xdr:row>
      <xdr:rowOff>65132</xdr:rowOff>
    </xdr:from>
    <xdr:ext cx="46974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7" y="623733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149969</xdr:rowOff>
    </xdr:from>
    <xdr:to>
      <xdr:col>3</xdr:col>
      <xdr:colOff>3175</xdr:colOff>
      <xdr:row>38</xdr:row>
      <xdr:rowOff>80119</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968500" y="64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38</xdr:row>
      <xdr:rowOff>71246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7" y="658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89390</xdr:rowOff>
    </xdr:from>
    <xdr:to>
      <xdr:col>1</xdr:col>
      <xdr:colOff>485775</xdr:colOff>
      <xdr:row>38</xdr:row>
      <xdr:rowOff>19540</xdr:rowOff>
    </xdr:to>
    <xdr:sp macro="" textlink="">
      <xdr:nvSpPr>
        <xdr:cNvPr id="90" name="円/楕円 89">
          <a:extLst>
            <a:ext uri="{FF2B5EF4-FFF2-40B4-BE49-F238E27FC236}">
              <a16:creationId xmlns:a16="http://schemas.microsoft.com/office/drawing/2014/main" id="{00000000-0008-0000-0700-00005A000000}"/>
            </a:ext>
          </a:extLst>
        </xdr:cNvPr>
        <xdr:cNvSpPr/>
      </xdr:nvSpPr>
      <xdr:spPr>
        <a:xfrm>
          <a:off x="1079500" y="64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36</xdr:row>
      <xdr:rowOff>36067</xdr:rowOff>
    </xdr:from>
    <xdr:ext cx="46974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7" y="620826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33,131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85100</xdr:rowOff>
    </xdr:from>
    <xdr:to>
      <xdr:col>6</xdr:col>
      <xdr:colOff>511175</xdr:colOff>
      <xdr:row>58</xdr:row>
      <xdr:rowOff>147244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29200"/>
          <a:ext cx="838200" cy="6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a:extLst>
            <a:ext uri="{FF2B5EF4-FFF2-40B4-BE49-F238E27FC236}">
              <a16:creationId xmlns:a16="http://schemas.microsoft.com/office/drawing/2014/main" id="{00000000-0008-0000-0700-00007C000000}"/>
            </a:ext>
          </a:extLst>
        </xdr:cNvPr>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58</xdr:row>
      <xdr:rowOff>85100</xdr:rowOff>
    </xdr:from>
    <xdr:to>
      <xdr:col>5</xdr:col>
      <xdr:colOff>358775</xdr:colOff>
      <xdr:row>58</xdr:row>
      <xdr:rowOff>168759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29200"/>
          <a:ext cx="889000" cy="8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58</xdr:row>
      <xdr:rowOff>135238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163572</xdr:rowOff>
    </xdr:from>
    <xdr:to>
      <xdr:col>4</xdr:col>
      <xdr:colOff>155575</xdr:colOff>
      <xdr:row>58</xdr:row>
      <xdr:rowOff>168759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107672"/>
          <a:ext cx="889000" cy="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24540</xdr:rowOff>
    </xdr:from>
    <xdr:to>
      <xdr:col>4</xdr:col>
      <xdr:colOff>206375</xdr:colOff>
      <xdr:row>58</xdr:row>
      <xdr:rowOff>126140</xdr:rowOff>
    </xdr:to>
    <xdr:sp macro="" textlink="">
      <xdr:nvSpPr>
        <xdr:cNvPr id="129" name="フローチャート : 判断 128">
          <a:extLst>
            <a:ext uri="{FF2B5EF4-FFF2-40B4-BE49-F238E27FC236}">
              <a16:creationId xmlns:a16="http://schemas.microsoft.com/office/drawing/2014/main" id="{00000000-0008-0000-0700-000081000000}"/>
            </a:ext>
          </a:extLst>
        </xdr:cNvPr>
        <xdr:cNvSpPr/>
      </xdr:nvSpPr>
      <xdr:spPr>
        <a:xfrm>
          <a:off x="2857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56</xdr:row>
      <xdr:rowOff>142667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161891</xdr:rowOff>
    </xdr:from>
    <xdr:to>
      <xdr:col>2</xdr:col>
      <xdr:colOff>638175</xdr:colOff>
      <xdr:row>58</xdr:row>
      <xdr:rowOff>163572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105991"/>
          <a:ext cx="889000" cy="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11571</xdr:rowOff>
    </xdr:from>
    <xdr:to>
      <xdr:col>3</xdr:col>
      <xdr:colOff>3175</xdr:colOff>
      <xdr:row>58</xdr:row>
      <xdr:rowOff>113171</xdr:rowOff>
    </xdr:to>
    <xdr:sp macro="" textlink="">
      <xdr:nvSpPr>
        <xdr:cNvPr id="132" name="フローチャート : 判断 131">
          <a:extLst>
            <a:ext uri="{FF2B5EF4-FFF2-40B4-BE49-F238E27FC236}">
              <a16:creationId xmlns:a16="http://schemas.microsoft.com/office/drawing/2014/main" id="{00000000-0008-0000-0700-000084000000}"/>
            </a:ext>
          </a:extLst>
        </xdr:cNvPr>
        <xdr:cNvSpPr/>
      </xdr:nvSpPr>
      <xdr:spPr>
        <a:xfrm>
          <a:off x="1968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56</xdr:row>
      <xdr:rowOff>129698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167248</xdr:rowOff>
    </xdr:from>
    <xdr:to>
      <xdr:col>1</xdr:col>
      <xdr:colOff>485775</xdr:colOff>
      <xdr:row>58</xdr:row>
      <xdr:rowOff>97398</xdr:rowOff>
    </xdr:to>
    <xdr:sp macro="" textlink="">
      <xdr:nvSpPr>
        <xdr:cNvPr id="134" name="フローチャート : 判断 133">
          <a:extLst>
            <a:ext uri="{FF2B5EF4-FFF2-40B4-BE49-F238E27FC236}">
              <a16:creationId xmlns:a16="http://schemas.microsoft.com/office/drawing/2014/main" id="{00000000-0008-0000-0700-000086000000}"/>
            </a:ext>
          </a:extLst>
        </xdr:cNvPr>
        <xdr:cNvSpPr/>
      </xdr:nvSpPr>
      <xdr:spPr>
        <a:xfrm>
          <a:off x="1079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56</xdr:row>
      <xdr:rowOff>113925</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96444</xdr:rowOff>
    </xdr:from>
    <xdr:to>
      <xdr:col>6</xdr:col>
      <xdr:colOff>561975</xdr:colOff>
      <xdr:row>59</xdr:row>
      <xdr:rowOff>26594</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4584700" y="100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58</xdr:row>
      <xdr:rowOff>11371</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5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37,690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34300</xdr:rowOff>
    </xdr:from>
    <xdr:to>
      <xdr:col>5</xdr:col>
      <xdr:colOff>409575</xdr:colOff>
      <xdr:row>58</xdr:row>
      <xdr:rowOff>135900</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3746500" y="99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56</xdr:row>
      <xdr:rowOff>152427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75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117959</xdr:rowOff>
    </xdr:from>
    <xdr:to>
      <xdr:col>4</xdr:col>
      <xdr:colOff>206375</xdr:colOff>
      <xdr:row>59</xdr:row>
      <xdr:rowOff>48109</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2857500" y="1006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59</xdr:row>
      <xdr:rowOff>39236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5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31,102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112772</xdr:rowOff>
    </xdr:from>
    <xdr:to>
      <xdr:col>3</xdr:col>
      <xdr:colOff>3175</xdr:colOff>
      <xdr:row>59</xdr:row>
      <xdr:rowOff>42922</xdr:rowOff>
    </xdr:to>
    <xdr:sp macro="" textlink="">
      <xdr:nvSpPr>
        <xdr:cNvPr id="147" name="円/楕円 146">
          <a:extLst>
            <a:ext uri="{FF2B5EF4-FFF2-40B4-BE49-F238E27FC236}">
              <a16:creationId xmlns:a16="http://schemas.microsoft.com/office/drawing/2014/main" id="{00000000-0008-0000-0700-000093000000}"/>
            </a:ext>
          </a:extLst>
        </xdr:cNvPr>
        <xdr:cNvSpPr/>
      </xdr:nvSpPr>
      <xdr:spPr>
        <a:xfrm>
          <a:off x="1968500" y="100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59</xdr:row>
      <xdr:rowOff>34049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4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111091</xdr:rowOff>
    </xdr:from>
    <xdr:to>
      <xdr:col>1</xdr:col>
      <xdr:colOff>485775</xdr:colOff>
      <xdr:row>59</xdr:row>
      <xdr:rowOff>41241</xdr:rowOff>
    </xdr:to>
    <xdr:sp macro="" textlink="">
      <xdr:nvSpPr>
        <xdr:cNvPr id="149" name="円/楕円 148">
          <a:extLst>
            <a:ext uri="{FF2B5EF4-FFF2-40B4-BE49-F238E27FC236}">
              <a16:creationId xmlns:a16="http://schemas.microsoft.com/office/drawing/2014/main" id="{00000000-0008-0000-0700-000095000000}"/>
            </a:ext>
          </a:extLst>
        </xdr:cNvPr>
        <xdr:cNvSpPr/>
      </xdr:nvSpPr>
      <xdr:spPr>
        <a:xfrm>
          <a:off x="1079500" y="100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59</xdr:row>
      <xdr:rowOff>32368</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4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203,337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3"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76428" y="11868349"/>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3"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76428" y="11541777"/>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17152</xdr:rowOff>
    </xdr:from>
    <xdr:to>
      <xdr:col>6</xdr:col>
      <xdr:colOff>511175</xdr:colOff>
      <xdr:row>78</xdr:row>
      <xdr:rowOff>28800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390252"/>
          <a:ext cx="8382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130453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33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78</xdr:row>
      <xdr:rowOff>28800</xdr:rowOff>
    </xdr:from>
    <xdr:to>
      <xdr:col>5</xdr:col>
      <xdr:colOff>358775</xdr:colOff>
      <xdr:row>78</xdr:row>
      <xdr:rowOff>39481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401900"/>
          <a:ext cx="8890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a:extLst>
            <a:ext uri="{FF2B5EF4-FFF2-40B4-BE49-F238E27FC236}">
              <a16:creationId xmlns:a16="http://schemas.microsoft.com/office/drawing/2014/main" id="{00000000-0008-0000-0700-0000B9000000}"/>
            </a:ext>
          </a:extLst>
        </xdr:cNvPr>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78</xdr:row>
      <xdr:rowOff>99296</xdr:rowOff>
    </xdr:from>
    <xdr:ext cx="599011"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4" y="13472396"/>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39481</xdr:rowOff>
    </xdr:from>
    <xdr:to>
      <xdr:col>4</xdr:col>
      <xdr:colOff>155575</xdr:colOff>
      <xdr:row>78</xdr:row>
      <xdr:rowOff>62295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412581"/>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155485</xdr:rowOff>
    </xdr:from>
    <xdr:to>
      <xdr:col>4</xdr:col>
      <xdr:colOff>206375</xdr:colOff>
      <xdr:row>78</xdr:row>
      <xdr:rowOff>85635</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2857500" y="13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76</xdr:row>
      <xdr:rowOff>102162</xdr:rowOff>
    </xdr:from>
    <xdr:ext cx="599011"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4" y="13132362"/>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62295</xdr:rowOff>
    </xdr:from>
    <xdr:to>
      <xdr:col>2</xdr:col>
      <xdr:colOff>638175</xdr:colOff>
      <xdr:row>78</xdr:row>
      <xdr:rowOff>68097</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35395"/>
          <a:ext cx="8890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166257</xdr:rowOff>
    </xdr:from>
    <xdr:to>
      <xdr:col>3</xdr:col>
      <xdr:colOff>3175</xdr:colOff>
      <xdr:row>78</xdr:row>
      <xdr:rowOff>96407</xdr:rowOff>
    </xdr:to>
    <xdr:sp macro="" textlink="">
      <xdr:nvSpPr>
        <xdr:cNvPr id="191" name="フローチャート : 判断 190">
          <a:extLst>
            <a:ext uri="{FF2B5EF4-FFF2-40B4-BE49-F238E27FC236}">
              <a16:creationId xmlns:a16="http://schemas.microsoft.com/office/drawing/2014/main" id="{00000000-0008-0000-0700-0000BF000000}"/>
            </a:ext>
          </a:extLst>
        </xdr:cNvPr>
        <xdr:cNvSpPr/>
      </xdr:nvSpPr>
      <xdr:spPr>
        <a:xfrm>
          <a:off x="1968500" y="133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76</xdr:row>
      <xdr:rowOff>112934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4" y="131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3880</xdr:rowOff>
    </xdr:from>
    <xdr:to>
      <xdr:col>1</xdr:col>
      <xdr:colOff>485775</xdr:colOff>
      <xdr:row>78</xdr:row>
      <xdr:rowOff>105480</xdr:rowOff>
    </xdr:to>
    <xdr:sp macro="" textlink="">
      <xdr:nvSpPr>
        <xdr:cNvPr id="193" name="フローチャート : 判断 192">
          <a:extLst>
            <a:ext uri="{FF2B5EF4-FFF2-40B4-BE49-F238E27FC236}">
              <a16:creationId xmlns:a16="http://schemas.microsoft.com/office/drawing/2014/main" id="{00000000-0008-0000-0700-0000C1000000}"/>
            </a:ext>
          </a:extLst>
        </xdr:cNvPr>
        <xdr:cNvSpPr/>
      </xdr:nvSpPr>
      <xdr:spPr>
        <a:xfrm>
          <a:off x="1079500" y="133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76</xdr:row>
      <xdr:rowOff>122007</xdr:rowOff>
    </xdr:from>
    <xdr:ext cx="599011"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4" y="13152207"/>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137802</xdr:rowOff>
    </xdr:from>
    <xdr:to>
      <xdr:col>6</xdr:col>
      <xdr:colOff>561975</xdr:colOff>
      <xdr:row>78</xdr:row>
      <xdr:rowOff>67952</xdr:rowOff>
    </xdr:to>
    <xdr:sp macro="" textlink="">
      <xdr:nvSpPr>
        <xdr:cNvPr id="200" name="円/楕円 199">
          <a:extLst>
            <a:ext uri="{FF2B5EF4-FFF2-40B4-BE49-F238E27FC236}">
              <a16:creationId xmlns:a16="http://schemas.microsoft.com/office/drawing/2014/main" id="{00000000-0008-0000-0700-0000C8000000}"/>
            </a:ext>
          </a:extLst>
        </xdr:cNvPr>
        <xdr:cNvSpPr/>
      </xdr:nvSpPr>
      <xdr:spPr>
        <a:xfrm>
          <a:off x="4584700" y="133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76</xdr:row>
      <xdr:rowOff>97179</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2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155,051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149450</xdr:rowOff>
    </xdr:from>
    <xdr:to>
      <xdr:col>5</xdr:col>
      <xdr:colOff>409575</xdr:colOff>
      <xdr:row>78</xdr:row>
      <xdr:rowOff>79600</xdr:rowOff>
    </xdr:to>
    <xdr:sp macro="" textlink="">
      <xdr:nvSpPr>
        <xdr:cNvPr id="202" name="円/楕円 201">
          <a:extLst>
            <a:ext uri="{FF2B5EF4-FFF2-40B4-BE49-F238E27FC236}">
              <a16:creationId xmlns:a16="http://schemas.microsoft.com/office/drawing/2014/main" id="{00000000-0008-0000-0700-0000CA000000}"/>
            </a:ext>
          </a:extLst>
        </xdr:cNvPr>
        <xdr:cNvSpPr/>
      </xdr:nvSpPr>
      <xdr:spPr>
        <a:xfrm>
          <a:off x="3746500" y="133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76</xdr:row>
      <xdr:rowOff>96127</xdr:rowOff>
    </xdr:from>
    <xdr:ext cx="599011"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4" y="13126327"/>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147,918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160131</xdr:rowOff>
    </xdr:from>
    <xdr:to>
      <xdr:col>4</xdr:col>
      <xdr:colOff>206375</xdr:colOff>
      <xdr:row>78</xdr:row>
      <xdr:rowOff>90281</xdr:rowOff>
    </xdr:to>
    <xdr:sp macro="" textlink="">
      <xdr:nvSpPr>
        <xdr:cNvPr id="204" name="円/楕円 203">
          <a:extLst>
            <a:ext uri="{FF2B5EF4-FFF2-40B4-BE49-F238E27FC236}">
              <a16:creationId xmlns:a16="http://schemas.microsoft.com/office/drawing/2014/main" id="{00000000-0008-0000-0700-0000CC000000}"/>
            </a:ext>
          </a:extLst>
        </xdr:cNvPr>
        <xdr:cNvSpPr/>
      </xdr:nvSpPr>
      <xdr:spPr>
        <a:xfrm>
          <a:off x="2857500" y="1336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78</xdr:row>
      <xdr:rowOff>81408</xdr:rowOff>
    </xdr:from>
    <xdr:ext cx="599011"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4" y="13454508"/>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141,376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11495</xdr:rowOff>
    </xdr:from>
    <xdr:to>
      <xdr:col>3</xdr:col>
      <xdr:colOff>3175</xdr:colOff>
      <xdr:row>78</xdr:row>
      <xdr:rowOff>113095</xdr:rowOff>
    </xdr:to>
    <xdr:sp macro="" textlink="">
      <xdr:nvSpPr>
        <xdr:cNvPr id="206" name="円/楕円 205">
          <a:extLst>
            <a:ext uri="{FF2B5EF4-FFF2-40B4-BE49-F238E27FC236}">
              <a16:creationId xmlns:a16="http://schemas.microsoft.com/office/drawing/2014/main" id="{00000000-0008-0000-0700-0000CE000000}"/>
            </a:ext>
          </a:extLst>
        </xdr:cNvPr>
        <xdr:cNvSpPr/>
      </xdr:nvSpPr>
      <xdr:spPr>
        <a:xfrm>
          <a:off x="1968500" y="133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78</xdr:row>
      <xdr:rowOff>104222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4" y="1347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127,404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17297</xdr:rowOff>
    </xdr:from>
    <xdr:to>
      <xdr:col>1</xdr:col>
      <xdr:colOff>485775</xdr:colOff>
      <xdr:row>78</xdr:row>
      <xdr:rowOff>118897</xdr:rowOff>
    </xdr:to>
    <xdr:sp macro="" textlink="">
      <xdr:nvSpPr>
        <xdr:cNvPr id="208" name="円/楕円 207">
          <a:extLst>
            <a:ext uri="{FF2B5EF4-FFF2-40B4-BE49-F238E27FC236}">
              <a16:creationId xmlns:a16="http://schemas.microsoft.com/office/drawing/2014/main" id="{00000000-0008-0000-0700-0000D0000000}"/>
            </a:ext>
          </a:extLst>
        </xdr:cNvPr>
        <xdr:cNvSpPr/>
      </xdr:nvSpPr>
      <xdr:spPr>
        <a:xfrm>
          <a:off x="1079500" y="133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78</xdr:row>
      <xdr:rowOff>110024</xdr:rowOff>
    </xdr:from>
    <xdr:ext cx="599011"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4" y="13483124"/>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300"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300"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300"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300"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147949</xdr:rowOff>
    </xdr:from>
    <xdr:to>
      <xdr:col>6</xdr:col>
      <xdr:colOff>511175</xdr:colOff>
      <xdr:row>98</xdr:row>
      <xdr:rowOff>55899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607149"/>
          <a:ext cx="838200" cy="25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56360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5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96</xdr:row>
      <xdr:rowOff>147949</xdr:rowOff>
    </xdr:from>
    <xdr:to>
      <xdr:col>5</xdr:col>
      <xdr:colOff>358775</xdr:colOff>
      <xdr:row>97</xdr:row>
      <xdr:rowOff>65596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07149"/>
          <a:ext cx="889000" cy="8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a:extLst>
            <a:ext uri="{FF2B5EF4-FFF2-40B4-BE49-F238E27FC236}">
              <a16:creationId xmlns:a16="http://schemas.microsoft.com/office/drawing/2014/main" id="{00000000-0008-0000-0700-0000F3000000}"/>
            </a:ext>
          </a:extLst>
        </xdr:cNvPr>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97</xdr:row>
      <xdr:rowOff>93882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65596</xdr:rowOff>
    </xdr:from>
    <xdr:to>
      <xdr:col>4</xdr:col>
      <xdr:colOff>155575</xdr:colOff>
      <xdr:row>97</xdr:row>
      <xdr:rowOff>97295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696246"/>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6" name="フローチャート : 判断 245">
          <a:extLst>
            <a:ext uri="{FF2B5EF4-FFF2-40B4-BE49-F238E27FC236}">
              <a16:creationId xmlns:a16="http://schemas.microsoft.com/office/drawing/2014/main" id="{00000000-0008-0000-0700-0000F6000000}"/>
            </a:ext>
          </a:extLst>
        </xdr:cNvPr>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97</xdr:row>
      <xdr:rowOff>110132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66681</xdr:rowOff>
    </xdr:from>
    <xdr:to>
      <xdr:col>2</xdr:col>
      <xdr:colOff>638175</xdr:colOff>
      <xdr:row>97</xdr:row>
      <xdr:rowOff>97295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697331"/>
          <a:ext cx="889000" cy="3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9" name="フローチャート : 判断 248">
          <a:extLst>
            <a:ext uri="{FF2B5EF4-FFF2-40B4-BE49-F238E27FC236}">
              <a16:creationId xmlns:a16="http://schemas.microsoft.com/office/drawing/2014/main" id="{00000000-0008-0000-0700-0000F9000000}"/>
            </a:ext>
          </a:extLst>
        </xdr:cNvPr>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95</xdr:row>
      <xdr:rowOff>117321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51" name="フローチャート : 判断 250">
          <a:extLst>
            <a:ext uri="{FF2B5EF4-FFF2-40B4-BE49-F238E27FC236}">
              <a16:creationId xmlns:a16="http://schemas.microsoft.com/office/drawing/2014/main" id="{00000000-0008-0000-0700-0000FB000000}"/>
            </a:ext>
          </a:extLst>
        </xdr:cNvPr>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97</xdr:row>
      <xdr:rowOff>128021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5099</xdr:rowOff>
    </xdr:from>
    <xdr:to>
      <xdr:col>6</xdr:col>
      <xdr:colOff>561975</xdr:colOff>
      <xdr:row>98</xdr:row>
      <xdr:rowOff>106699</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4584700" y="168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97</xdr:row>
      <xdr:rowOff>154976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8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28,399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97149</xdr:rowOff>
    </xdr:from>
    <xdr:to>
      <xdr:col>5</xdr:col>
      <xdr:colOff>409575</xdr:colOff>
      <xdr:row>97</xdr:row>
      <xdr:rowOff>27299</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3746500" y="165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95</xdr:row>
      <xdr:rowOff>43826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3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14796</xdr:rowOff>
    </xdr:from>
    <xdr:to>
      <xdr:col>4</xdr:col>
      <xdr:colOff>206375</xdr:colOff>
      <xdr:row>97</xdr:row>
      <xdr:rowOff>116396</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2857500" y="1664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95</xdr:row>
      <xdr:rowOff>132923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42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46495</xdr:rowOff>
    </xdr:from>
    <xdr:to>
      <xdr:col>3</xdr:col>
      <xdr:colOff>3175</xdr:colOff>
      <xdr:row>97</xdr:row>
      <xdr:rowOff>148095</xdr:rowOff>
    </xdr:to>
    <xdr:sp macro="" textlink="">
      <xdr:nvSpPr>
        <xdr:cNvPr id="264" name="円/楕円 263">
          <a:extLst>
            <a:ext uri="{FF2B5EF4-FFF2-40B4-BE49-F238E27FC236}">
              <a16:creationId xmlns:a16="http://schemas.microsoft.com/office/drawing/2014/main" id="{00000000-0008-0000-0700-000008010000}"/>
            </a:ext>
          </a:extLst>
        </xdr:cNvPr>
        <xdr:cNvSpPr/>
      </xdr:nvSpPr>
      <xdr:spPr>
        <a:xfrm>
          <a:off x="1968500" y="166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97</xdr:row>
      <xdr:rowOff>139222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15881</xdr:rowOff>
    </xdr:from>
    <xdr:to>
      <xdr:col>1</xdr:col>
      <xdr:colOff>485775</xdr:colOff>
      <xdr:row>97</xdr:row>
      <xdr:rowOff>117481</xdr:rowOff>
    </xdr:to>
    <xdr:sp macro="" textlink="">
      <xdr:nvSpPr>
        <xdr:cNvPr id="266" name="円/楕円 265">
          <a:extLst>
            <a:ext uri="{FF2B5EF4-FFF2-40B4-BE49-F238E27FC236}">
              <a16:creationId xmlns:a16="http://schemas.microsoft.com/office/drawing/2014/main" id="{00000000-0008-0000-0700-00000A010000}"/>
            </a:ext>
          </a:extLst>
        </xdr:cNvPr>
        <xdr:cNvSpPr/>
      </xdr:nvSpPr>
      <xdr:spPr>
        <a:xfrm>
          <a:off x="1079500" y="166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95</xdr:row>
      <xdr:rowOff>134008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4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115468</xdr:rowOff>
    </xdr:from>
    <xdr:to>
      <xdr:col>15</xdr:col>
      <xdr:colOff>180975</xdr:colOff>
      <xdr:row>38</xdr:row>
      <xdr:rowOff>115834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30568"/>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38</xdr:row>
      <xdr:rowOff>115468</xdr:rowOff>
    </xdr:from>
    <xdr:to>
      <xdr:col>14</xdr:col>
      <xdr:colOff>28575</xdr:colOff>
      <xdr:row>38</xdr:row>
      <xdr:rowOff>117252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30568"/>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36</xdr:row>
      <xdr:rowOff>133601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7"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117252</xdr:rowOff>
    </xdr:from>
    <xdr:to>
      <xdr:col>12</xdr:col>
      <xdr:colOff>511175</xdr:colOff>
      <xdr:row>38</xdr:row>
      <xdr:rowOff>117389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3235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32299</xdr:rowOff>
    </xdr:from>
    <xdr:to>
      <xdr:col>12</xdr:col>
      <xdr:colOff>561975</xdr:colOff>
      <xdr:row>38</xdr:row>
      <xdr:rowOff>133899</xdr:rowOff>
    </xdr:to>
    <xdr:sp macro="" textlink="">
      <xdr:nvSpPr>
        <xdr:cNvPr id="301" name="フローチャート : 判断 300">
          <a:extLst>
            <a:ext uri="{FF2B5EF4-FFF2-40B4-BE49-F238E27FC236}">
              <a16:creationId xmlns:a16="http://schemas.microsoft.com/office/drawing/2014/main" id="{00000000-0008-0000-0700-00002D010000}"/>
            </a:ext>
          </a:extLst>
        </xdr:cNvPr>
        <xdr:cNvSpPr/>
      </xdr:nvSpPr>
      <xdr:spPr>
        <a:xfrm>
          <a:off x="8699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36</xdr:row>
      <xdr:rowOff>150426</xdr:rowOff>
    </xdr:from>
    <xdr:ext cx="46974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7" y="632262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116794</xdr:rowOff>
    </xdr:from>
    <xdr:to>
      <xdr:col>11</xdr:col>
      <xdr:colOff>307975</xdr:colOff>
      <xdr:row>38</xdr:row>
      <xdr:rowOff>117389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3189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17897</xdr:rowOff>
    </xdr:from>
    <xdr:to>
      <xdr:col>11</xdr:col>
      <xdr:colOff>358775</xdr:colOff>
      <xdr:row>38</xdr:row>
      <xdr:rowOff>119497</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7810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36</xdr:row>
      <xdr:rowOff>136024</xdr:rowOff>
    </xdr:from>
    <xdr:ext cx="46974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7" y="630822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2535</xdr:rowOff>
    </xdr:from>
    <xdr:to>
      <xdr:col>10</xdr:col>
      <xdr:colOff>155575</xdr:colOff>
      <xdr:row>38</xdr:row>
      <xdr:rowOff>104135</xdr:rowOff>
    </xdr:to>
    <xdr:sp macro="" textlink="">
      <xdr:nvSpPr>
        <xdr:cNvPr id="306" name="フローチャート : 判断 305">
          <a:extLst>
            <a:ext uri="{FF2B5EF4-FFF2-40B4-BE49-F238E27FC236}">
              <a16:creationId xmlns:a16="http://schemas.microsoft.com/office/drawing/2014/main" id="{00000000-0008-0000-0700-000032010000}"/>
            </a:ext>
          </a:extLst>
        </xdr:cNvPr>
        <xdr:cNvSpPr/>
      </xdr:nvSpPr>
      <xdr:spPr>
        <a:xfrm>
          <a:off x="6921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36</xdr:row>
      <xdr:rowOff>120662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65034</xdr:rowOff>
    </xdr:from>
    <xdr:to>
      <xdr:col>15</xdr:col>
      <xdr:colOff>231775</xdr:colOff>
      <xdr:row>38</xdr:row>
      <xdr:rowOff>166634</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10426700" y="65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37</xdr:row>
      <xdr:rowOff>166173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09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64668</xdr:rowOff>
    </xdr:from>
    <xdr:to>
      <xdr:col>14</xdr:col>
      <xdr:colOff>79375</xdr:colOff>
      <xdr:row>38</xdr:row>
      <xdr:rowOff>166268</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9588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525092</xdr:colOff>
      <xdr:row>38</xdr:row>
      <xdr:rowOff>157395</xdr:rowOff>
    </xdr:from>
    <xdr:ext cx="378566"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2495"/>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66452</xdr:rowOff>
    </xdr:from>
    <xdr:to>
      <xdr:col>12</xdr:col>
      <xdr:colOff>561975</xdr:colOff>
      <xdr:row>38</xdr:row>
      <xdr:rowOff>168052</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8699500" y="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321892</xdr:colOff>
      <xdr:row>38</xdr:row>
      <xdr:rowOff>159179</xdr:rowOff>
    </xdr:from>
    <xdr:ext cx="378566"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74279"/>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66589</xdr:rowOff>
    </xdr:from>
    <xdr:to>
      <xdr:col>11</xdr:col>
      <xdr:colOff>358775</xdr:colOff>
      <xdr:row>38</xdr:row>
      <xdr:rowOff>168189</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7810500" y="65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118692</xdr:colOff>
      <xdr:row>38</xdr:row>
      <xdr:rowOff>159316</xdr:rowOff>
    </xdr:from>
    <xdr:ext cx="37856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74416"/>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65994</xdr:rowOff>
    </xdr:from>
    <xdr:to>
      <xdr:col>10</xdr:col>
      <xdr:colOff>155575</xdr:colOff>
      <xdr:row>38</xdr:row>
      <xdr:rowOff>167594</xdr:rowOff>
    </xdr:to>
    <xdr:sp macro="" textlink="">
      <xdr:nvSpPr>
        <xdr:cNvPr id="321" name="円/楕円 320">
          <a:extLst>
            <a:ext uri="{FF2B5EF4-FFF2-40B4-BE49-F238E27FC236}">
              <a16:creationId xmlns:a16="http://schemas.microsoft.com/office/drawing/2014/main" id="{00000000-0008-0000-0700-000041010000}"/>
            </a:ext>
          </a:extLst>
        </xdr:cNvPr>
        <xdr:cNvSpPr/>
      </xdr:nvSpPr>
      <xdr:spPr>
        <a:xfrm>
          <a:off x="6921500" y="65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601292</xdr:colOff>
      <xdr:row>38</xdr:row>
      <xdr:rowOff>158721</xdr:rowOff>
    </xdr:from>
    <xdr:ext cx="37856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73821"/>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134108</xdr:rowOff>
    </xdr:from>
    <xdr:to>
      <xdr:col>15</xdr:col>
      <xdr:colOff>180975</xdr:colOff>
      <xdr:row>58</xdr:row>
      <xdr:rowOff>134204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78208"/>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52995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58</xdr:row>
      <xdr:rowOff>132778</xdr:rowOff>
    </xdr:from>
    <xdr:to>
      <xdr:col>14</xdr:col>
      <xdr:colOff>28575</xdr:colOff>
      <xdr:row>58</xdr:row>
      <xdr:rowOff>134204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76878"/>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56</xdr:row>
      <xdr:rowOff>153365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7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132778</xdr:rowOff>
    </xdr:from>
    <xdr:to>
      <xdr:col>12</xdr:col>
      <xdr:colOff>511175</xdr:colOff>
      <xdr:row>58</xdr:row>
      <xdr:rowOff>133359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76878"/>
          <a:ext cx="889000" cy="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23465</xdr:rowOff>
    </xdr:from>
    <xdr:to>
      <xdr:col>12</xdr:col>
      <xdr:colOff>561975</xdr:colOff>
      <xdr:row>58</xdr:row>
      <xdr:rowOff>125065</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8699500" y="99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56</xdr:row>
      <xdr:rowOff>141592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4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133359</xdr:rowOff>
    </xdr:from>
    <xdr:to>
      <xdr:col>11</xdr:col>
      <xdr:colOff>307975</xdr:colOff>
      <xdr:row>58</xdr:row>
      <xdr:rowOff>133414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77459"/>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25363</xdr:rowOff>
    </xdr:from>
    <xdr:to>
      <xdr:col>11</xdr:col>
      <xdr:colOff>358775</xdr:colOff>
      <xdr:row>58</xdr:row>
      <xdr:rowOff>126963</xdr:rowOff>
    </xdr:to>
    <xdr:sp macro="" textlink="">
      <xdr:nvSpPr>
        <xdr:cNvPr id="359" name="フローチャート : 判断 358">
          <a:extLst>
            <a:ext uri="{FF2B5EF4-FFF2-40B4-BE49-F238E27FC236}">
              <a16:creationId xmlns:a16="http://schemas.microsoft.com/office/drawing/2014/main" id="{00000000-0008-0000-0700-000067010000}"/>
            </a:ext>
          </a:extLst>
        </xdr:cNvPr>
        <xdr:cNvSpPr/>
      </xdr:nvSpPr>
      <xdr:spPr>
        <a:xfrm>
          <a:off x="7810500" y="9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56</xdr:row>
      <xdr:rowOff>143490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4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31777</xdr:rowOff>
    </xdr:from>
    <xdr:to>
      <xdr:col>10</xdr:col>
      <xdr:colOff>155575</xdr:colOff>
      <xdr:row>58</xdr:row>
      <xdr:rowOff>133377</xdr:rowOff>
    </xdr:to>
    <xdr:sp macro="" textlink="">
      <xdr:nvSpPr>
        <xdr:cNvPr id="361" name="フローチャート : 判断 360">
          <a:extLst>
            <a:ext uri="{FF2B5EF4-FFF2-40B4-BE49-F238E27FC236}">
              <a16:creationId xmlns:a16="http://schemas.microsoft.com/office/drawing/2014/main" id="{00000000-0008-0000-0700-000069010000}"/>
            </a:ext>
          </a:extLst>
        </xdr:cNvPr>
        <xdr:cNvSpPr/>
      </xdr:nvSpPr>
      <xdr:spPr>
        <a:xfrm>
          <a:off x="6921500" y="99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56</xdr:row>
      <xdr:rowOff>149904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83308</xdr:rowOff>
    </xdr:from>
    <xdr:to>
      <xdr:col>15</xdr:col>
      <xdr:colOff>231775</xdr:colOff>
      <xdr:row>59</xdr:row>
      <xdr:rowOff>13458</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10426700" y="1002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58</xdr:row>
      <xdr:rowOff>8544</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83404</xdr:rowOff>
    </xdr:from>
    <xdr:to>
      <xdr:col>14</xdr:col>
      <xdr:colOff>79375</xdr:colOff>
      <xdr:row>59</xdr:row>
      <xdr:rowOff>13554</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9588500" y="1002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59</xdr:row>
      <xdr:rowOff>4681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7" y="1012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81978</xdr:rowOff>
    </xdr:from>
    <xdr:to>
      <xdr:col>12</xdr:col>
      <xdr:colOff>561975</xdr:colOff>
      <xdr:row>59</xdr:row>
      <xdr:rowOff>12128</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8699500" y="1002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59</xdr:row>
      <xdr:rowOff>3255</xdr:rowOff>
    </xdr:from>
    <xdr:ext cx="46974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7" y="1011880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82559</xdr:rowOff>
    </xdr:from>
    <xdr:to>
      <xdr:col>11</xdr:col>
      <xdr:colOff>358775</xdr:colOff>
      <xdr:row>59</xdr:row>
      <xdr:rowOff>12709</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7810500" y="1002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59</xdr:row>
      <xdr:rowOff>3836</xdr:rowOff>
    </xdr:from>
    <xdr:ext cx="46974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7" y="1011938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82614</xdr:rowOff>
    </xdr:from>
    <xdr:to>
      <xdr:col>10</xdr:col>
      <xdr:colOff>155575</xdr:colOff>
      <xdr:row>59</xdr:row>
      <xdr:rowOff>12764</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6921500" y="100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59</xdr:row>
      <xdr:rowOff>3891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7" y="1011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80127</xdr:rowOff>
    </xdr:from>
    <xdr:to>
      <xdr:col>15</xdr:col>
      <xdr:colOff>180975</xdr:colOff>
      <xdr:row>78</xdr:row>
      <xdr:rowOff>111833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53227"/>
          <a:ext cx="838200" cy="3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a:extLst>
            <a:ext uri="{FF2B5EF4-FFF2-40B4-BE49-F238E27FC236}">
              <a16:creationId xmlns:a16="http://schemas.microsoft.com/office/drawing/2014/main" id="{00000000-0008-0000-0700-000096010000}"/>
            </a:ext>
          </a:extLst>
        </xdr:cNvPr>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78</xdr:row>
      <xdr:rowOff>80127</xdr:rowOff>
    </xdr:from>
    <xdr:to>
      <xdr:col>14</xdr:col>
      <xdr:colOff>28575</xdr:colOff>
      <xdr:row>78</xdr:row>
      <xdr:rowOff>111582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53227"/>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75</xdr:row>
      <xdr:rowOff>76130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110736</xdr:rowOff>
    </xdr:from>
    <xdr:to>
      <xdr:col>12</xdr:col>
      <xdr:colOff>511175</xdr:colOff>
      <xdr:row>78</xdr:row>
      <xdr:rowOff>111582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83836"/>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53856</xdr:rowOff>
    </xdr:from>
    <xdr:to>
      <xdr:col>12</xdr:col>
      <xdr:colOff>561975</xdr:colOff>
      <xdr:row>77</xdr:row>
      <xdr:rowOff>155456</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8699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76</xdr:row>
      <xdr:rowOff>533</xdr:rowOff>
    </xdr:from>
    <xdr:ext cx="469745"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7" y="1303073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110736</xdr:rowOff>
    </xdr:from>
    <xdr:to>
      <xdr:col>11</xdr:col>
      <xdr:colOff>307975</xdr:colOff>
      <xdr:row>78</xdr:row>
      <xdr:rowOff>112337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83836"/>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63229</xdr:rowOff>
    </xdr:from>
    <xdr:to>
      <xdr:col>11</xdr:col>
      <xdr:colOff>358775</xdr:colOff>
      <xdr:row>77</xdr:row>
      <xdr:rowOff>164829</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7810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76</xdr:row>
      <xdr:rowOff>9906</xdr:rowOff>
    </xdr:from>
    <xdr:ext cx="469745"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7" y="1304010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72670</xdr:rowOff>
    </xdr:from>
    <xdr:to>
      <xdr:col>10</xdr:col>
      <xdr:colOff>155575</xdr:colOff>
      <xdr:row>78</xdr:row>
      <xdr:rowOff>2820</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6921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76</xdr:row>
      <xdr:rowOff>19347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7" y="130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61033</xdr:rowOff>
    </xdr:from>
    <xdr:to>
      <xdr:col>15</xdr:col>
      <xdr:colOff>231775</xdr:colOff>
      <xdr:row>78</xdr:row>
      <xdr:rowOff>162633</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10426700" y="134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77</xdr:row>
      <xdr:rowOff>147410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29327</xdr:rowOff>
    </xdr:from>
    <xdr:to>
      <xdr:col>14</xdr:col>
      <xdr:colOff>79375</xdr:colOff>
      <xdr:row>78</xdr:row>
      <xdr:rowOff>130927</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9588500" y="1340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78</xdr:row>
      <xdr:rowOff>122054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7" y="1349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60782</xdr:rowOff>
    </xdr:from>
    <xdr:to>
      <xdr:col>12</xdr:col>
      <xdr:colOff>561975</xdr:colOff>
      <xdr:row>78</xdr:row>
      <xdr:rowOff>162382</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8699500" y="134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78</xdr:row>
      <xdr:rowOff>153509</xdr:rowOff>
    </xdr:from>
    <xdr:ext cx="46974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7" y="1352660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59936</xdr:rowOff>
    </xdr:from>
    <xdr:to>
      <xdr:col>11</xdr:col>
      <xdr:colOff>358775</xdr:colOff>
      <xdr:row>78</xdr:row>
      <xdr:rowOff>161536</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7810500" y="134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78</xdr:row>
      <xdr:rowOff>152663</xdr:rowOff>
    </xdr:from>
    <xdr:ext cx="46974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7" y="1352576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61537</xdr:rowOff>
    </xdr:from>
    <xdr:to>
      <xdr:col>10</xdr:col>
      <xdr:colOff>155575</xdr:colOff>
      <xdr:row>78</xdr:row>
      <xdr:rowOff>163137</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6921500" y="134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78</xdr:row>
      <xdr:rowOff>154264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7" y="1352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43,902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3"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351777"/>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3"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171431</xdr:rowOff>
    </xdr:from>
    <xdr:to>
      <xdr:col>15</xdr:col>
      <xdr:colOff>180975</xdr:colOff>
      <xdr:row>99</xdr:row>
      <xdr:rowOff>3305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73531"/>
          <a:ext cx="838200" cy="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131238</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6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99</xdr:row>
      <xdr:rowOff>2525</xdr:rowOff>
    </xdr:from>
    <xdr:to>
      <xdr:col>14</xdr:col>
      <xdr:colOff>28575</xdr:colOff>
      <xdr:row>99</xdr:row>
      <xdr:rowOff>3305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976075"/>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97</xdr:row>
      <xdr:rowOff>57137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170759</xdr:rowOff>
    </xdr:from>
    <xdr:to>
      <xdr:col>12</xdr:col>
      <xdr:colOff>511175</xdr:colOff>
      <xdr:row>99</xdr:row>
      <xdr:rowOff>2525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72859"/>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105431</xdr:rowOff>
    </xdr:from>
    <xdr:to>
      <xdr:col>12</xdr:col>
      <xdr:colOff>561975</xdr:colOff>
      <xdr:row>99</xdr:row>
      <xdr:rowOff>35581</xdr:rowOff>
    </xdr:to>
    <xdr:sp macro="" textlink="">
      <xdr:nvSpPr>
        <xdr:cNvPr id="468" name="フローチャート : 判断 467">
          <a:extLst>
            <a:ext uri="{FF2B5EF4-FFF2-40B4-BE49-F238E27FC236}">
              <a16:creationId xmlns:a16="http://schemas.microsoft.com/office/drawing/2014/main" id="{00000000-0008-0000-0700-0000D4010000}"/>
            </a:ext>
          </a:extLst>
        </xdr:cNvPr>
        <xdr:cNvSpPr/>
      </xdr:nvSpPr>
      <xdr:spPr>
        <a:xfrm>
          <a:off x="8699500" y="169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97</xdr:row>
      <xdr:rowOff>52108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170759</xdr:rowOff>
    </xdr:from>
    <xdr:to>
      <xdr:col>11</xdr:col>
      <xdr:colOff>307975</xdr:colOff>
      <xdr:row>99</xdr:row>
      <xdr:rowOff>1657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72859"/>
          <a:ext cx="889000" cy="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103463</xdr:rowOff>
    </xdr:from>
    <xdr:to>
      <xdr:col>11</xdr:col>
      <xdr:colOff>358775</xdr:colOff>
      <xdr:row>99</xdr:row>
      <xdr:rowOff>33613</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7810500" y="169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97</xdr:row>
      <xdr:rowOff>50140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112046</xdr:rowOff>
    </xdr:from>
    <xdr:to>
      <xdr:col>10</xdr:col>
      <xdr:colOff>155575</xdr:colOff>
      <xdr:row>99</xdr:row>
      <xdr:rowOff>42196</xdr:rowOff>
    </xdr:to>
    <xdr:sp macro="" textlink="">
      <xdr:nvSpPr>
        <xdr:cNvPr id="473" name="フローチャート : 判断 472">
          <a:extLst>
            <a:ext uri="{FF2B5EF4-FFF2-40B4-BE49-F238E27FC236}">
              <a16:creationId xmlns:a16="http://schemas.microsoft.com/office/drawing/2014/main" id="{00000000-0008-0000-0700-0000D9010000}"/>
            </a:ext>
          </a:extLst>
        </xdr:cNvPr>
        <xdr:cNvSpPr/>
      </xdr:nvSpPr>
      <xdr:spPr>
        <a:xfrm>
          <a:off x="6921500" y="169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97</xdr:row>
      <xdr:rowOff>58723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8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120631</xdr:rowOff>
    </xdr:from>
    <xdr:to>
      <xdr:col>15</xdr:col>
      <xdr:colOff>231775</xdr:colOff>
      <xdr:row>99</xdr:row>
      <xdr:rowOff>50781</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10426700" y="169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98</xdr:row>
      <xdr:rowOff>86789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8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35,015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123955</xdr:rowOff>
    </xdr:from>
    <xdr:to>
      <xdr:col>14</xdr:col>
      <xdr:colOff>79375</xdr:colOff>
      <xdr:row>99</xdr:row>
      <xdr:rowOff>54105</xdr:rowOff>
    </xdr:to>
    <xdr:sp macro="" textlink="">
      <xdr:nvSpPr>
        <xdr:cNvPr id="482" name="円/楕円 481">
          <a:extLst>
            <a:ext uri="{FF2B5EF4-FFF2-40B4-BE49-F238E27FC236}">
              <a16:creationId xmlns:a16="http://schemas.microsoft.com/office/drawing/2014/main" id="{00000000-0008-0000-0700-0000E2010000}"/>
            </a:ext>
          </a:extLst>
        </xdr:cNvPr>
        <xdr:cNvSpPr/>
      </xdr:nvSpPr>
      <xdr:spPr>
        <a:xfrm>
          <a:off x="9588500" y="169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99</xdr:row>
      <xdr:rowOff>45232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32,398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123175</xdr:rowOff>
    </xdr:from>
    <xdr:to>
      <xdr:col>12</xdr:col>
      <xdr:colOff>561975</xdr:colOff>
      <xdr:row>99</xdr:row>
      <xdr:rowOff>53325</xdr:rowOff>
    </xdr:to>
    <xdr:sp macro="" textlink="">
      <xdr:nvSpPr>
        <xdr:cNvPr id="484" name="円/楕円 483">
          <a:extLst>
            <a:ext uri="{FF2B5EF4-FFF2-40B4-BE49-F238E27FC236}">
              <a16:creationId xmlns:a16="http://schemas.microsoft.com/office/drawing/2014/main" id="{00000000-0008-0000-0700-0000E4010000}"/>
            </a:ext>
          </a:extLst>
        </xdr:cNvPr>
        <xdr:cNvSpPr/>
      </xdr:nvSpPr>
      <xdr:spPr>
        <a:xfrm>
          <a:off x="8699500" y="1692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99</xdr:row>
      <xdr:rowOff>44452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119959</xdr:rowOff>
    </xdr:from>
    <xdr:to>
      <xdr:col>11</xdr:col>
      <xdr:colOff>358775</xdr:colOff>
      <xdr:row>99</xdr:row>
      <xdr:rowOff>50109</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7810500" y="169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99</xdr:row>
      <xdr:rowOff>41236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1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122307</xdr:rowOff>
    </xdr:from>
    <xdr:to>
      <xdr:col>10</xdr:col>
      <xdr:colOff>155575</xdr:colOff>
      <xdr:row>99</xdr:row>
      <xdr:rowOff>52457</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6921500" y="169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99</xdr:row>
      <xdr:rowOff>43584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1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300"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300"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300"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300"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300"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144683</xdr:rowOff>
    </xdr:from>
    <xdr:to>
      <xdr:col>23</xdr:col>
      <xdr:colOff>517525</xdr:colOff>
      <xdr:row>38</xdr:row>
      <xdr:rowOff>42956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88333"/>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a:extLst>
            <a:ext uri="{FF2B5EF4-FFF2-40B4-BE49-F238E27FC236}">
              <a16:creationId xmlns:a16="http://schemas.microsoft.com/office/drawing/2014/main" id="{00000000-0008-0000-0700-000007020000}"/>
            </a:ext>
          </a:extLst>
        </xdr:cNvPr>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37</xdr:row>
      <xdr:rowOff>144683</xdr:rowOff>
    </xdr:from>
    <xdr:to>
      <xdr:col>22</xdr:col>
      <xdr:colOff>365125</xdr:colOff>
      <xdr:row>38</xdr:row>
      <xdr:rowOff>87076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8333"/>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a:extLst>
            <a:ext uri="{FF2B5EF4-FFF2-40B4-BE49-F238E27FC236}">
              <a16:creationId xmlns:a16="http://schemas.microsoft.com/office/drawing/2014/main" id="{00000000-0008-0000-0700-000009020000}"/>
            </a:ext>
          </a:extLst>
        </xdr:cNvPr>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35</xdr:row>
      <xdr:rowOff>96202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87076</xdr:rowOff>
    </xdr:from>
    <xdr:to>
      <xdr:col>21</xdr:col>
      <xdr:colOff>161925</xdr:colOff>
      <xdr:row>38</xdr:row>
      <xdr:rowOff>102072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02176"/>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35</xdr:row>
      <xdr:rowOff>46641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102072</xdr:rowOff>
    </xdr:from>
    <xdr:to>
      <xdr:col>19</xdr:col>
      <xdr:colOff>644525</xdr:colOff>
      <xdr:row>38</xdr:row>
      <xdr:rowOff>105135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17172"/>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35</xdr:row>
      <xdr:rowOff>75034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9" name="フローチャート : 判断 528">
          <a:extLst>
            <a:ext uri="{FF2B5EF4-FFF2-40B4-BE49-F238E27FC236}">
              <a16:creationId xmlns:a16="http://schemas.microsoft.com/office/drawing/2014/main" id="{00000000-0008-0000-0700-000011020000}"/>
            </a:ext>
          </a:extLst>
        </xdr:cNvPr>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35</xdr:row>
      <xdr:rowOff>111701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163606</xdr:rowOff>
    </xdr:from>
    <xdr:to>
      <xdr:col>23</xdr:col>
      <xdr:colOff>568325</xdr:colOff>
      <xdr:row>38</xdr:row>
      <xdr:rowOff>93756</xdr:rowOff>
    </xdr:to>
    <xdr:sp macro="" textlink="">
      <xdr:nvSpPr>
        <xdr:cNvPr id="536" name="円/楕円 535">
          <a:extLst>
            <a:ext uri="{FF2B5EF4-FFF2-40B4-BE49-F238E27FC236}">
              <a16:creationId xmlns:a16="http://schemas.microsoft.com/office/drawing/2014/main" id="{00000000-0008-0000-0700-000018020000}"/>
            </a:ext>
          </a:extLst>
        </xdr:cNvPr>
        <xdr:cNvSpPr/>
      </xdr:nvSpPr>
      <xdr:spPr>
        <a:xfrm>
          <a:off x="16268700" y="650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37</xdr:row>
      <xdr:rowOff>78533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12,116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93883</xdr:rowOff>
    </xdr:from>
    <xdr:to>
      <xdr:col>22</xdr:col>
      <xdr:colOff>415925</xdr:colOff>
      <xdr:row>38</xdr:row>
      <xdr:rowOff>24033</xdr:rowOff>
    </xdr:to>
    <xdr:sp macro="" textlink="">
      <xdr:nvSpPr>
        <xdr:cNvPr id="538" name="円/楕円 537">
          <a:extLst>
            <a:ext uri="{FF2B5EF4-FFF2-40B4-BE49-F238E27FC236}">
              <a16:creationId xmlns:a16="http://schemas.microsoft.com/office/drawing/2014/main" id="{00000000-0008-0000-0700-00001A020000}"/>
            </a:ext>
          </a:extLst>
        </xdr:cNvPr>
        <xdr:cNvSpPr/>
      </xdr:nvSpPr>
      <xdr:spPr>
        <a:xfrm>
          <a:off x="15430500" y="64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38</xdr:row>
      <xdr:rowOff>15160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36276</xdr:rowOff>
    </xdr:from>
    <xdr:to>
      <xdr:col>21</xdr:col>
      <xdr:colOff>212725</xdr:colOff>
      <xdr:row>38</xdr:row>
      <xdr:rowOff>137876</xdr:rowOff>
    </xdr:to>
    <xdr:sp macro="" textlink="">
      <xdr:nvSpPr>
        <xdr:cNvPr id="540" name="円/楕円 539">
          <a:extLst>
            <a:ext uri="{FF2B5EF4-FFF2-40B4-BE49-F238E27FC236}">
              <a16:creationId xmlns:a16="http://schemas.microsoft.com/office/drawing/2014/main" id="{00000000-0008-0000-0700-00001C020000}"/>
            </a:ext>
          </a:extLst>
        </xdr:cNvPr>
        <xdr:cNvSpPr/>
      </xdr:nvSpPr>
      <xdr:spPr>
        <a:xfrm>
          <a:off x="14541500" y="655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38</xdr:row>
      <xdr:rowOff>129003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4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51272</xdr:rowOff>
    </xdr:from>
    <xdr:to>
      <xdr:col>20</xdr:col>
      <xdr:colOff>9525</xdr:colOff>
      <xdr:row>38</xdr:row>
      <xdr:rowOff>152872</xdr:rowOff>
    </xdr:to>
    <xdr:sp macro="" textlink="">
      <xdr:nvSpPr>
        <xdr:cNvPr id="542" name="円/楕円 541">
          <a:extLst>
            <a:ext uri="{FF2B5EF4-FFF2-40B4-BE49-F238E27FC236}">
              <a16:creationId xmlns:a16="http://schemas.microsoft.com/office/drawing/2014/main" id="{00000000-0008-0000-0700-00001E020000}"/>
            </a:ext>
          </a:extLst>
        </xdr:cNvPr>
        <xdr:cNvSpPr/>
      </xdr:nvSpPr>
      <xdr:spPr>
        <a:xfrm>
          <a:off x="13652500" y="656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38</xdr:row>
      <xdr:rowOff>143999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5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54335</xdr:rowOff>
    </xdr:from>
    <xdr:to>
      <xdr:col>18</xdr:col>
      <xdr:colOff>492125</xdr:colOff>
      <xdr:row>38</xdr:row>
      <xdr:rowOff>155935</xdr:rowOff>
    </xdr:to>
    <xdr:sp macro="" textlink="">
      <xdr:nvSpPr>
        <xdr:cNvPr id="544" name="円/楕円 543">
          <a:extLst>
            <a:ext uri="{FF2B5EF4-FFF2-40B4-BE49-F238E27FC236}">
              <a16:creationId xmlns:a16="http://schemas.microsoft.com/office/drawing/2014/main" id="{00000000-0008-0000-0700-000020020000}"/>
            </a:ext>
          </a:extLst>
        </xdr:cNvPr>
        <xdr:cNvSpPr/>
      </xdr:nvSpPr>
      <xdr:spPr>
        <a:xfrm>
          <a:off x="12763500" y="65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38</xdr:row>
      <xdr:rowOff>147062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39,271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300"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9415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300"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843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300"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271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106096</xdr:rowOff>
    </xdr:from>
    <xdr:to>
      <xdr:col>23</xdr:col>
      <xdr:colOff>517525</xdr:colOff>
      <xdr:row>58</xdr:row>
      <xdr:rowOff>115865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10050196"/>
          <a:ext cx="838200" cy="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47754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48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a:extLst>
            <a:ext uri="{FF2B5EF4-FFF2-40B4-BE49-F238E27FC236}">
              <a16:creationId xmlns:a16="http://schemas.microsoft.com/office/drawing/2014/main" id="{00000000-0008-0000-0700-00003F020000}"/>
            </a:ext>
          </a:extLst>
        </xdr:cNvPr>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58</xdr:row>
      <xdr:rowOff>100609</xdr:rowOff>
    </xdr:from>
    <xdr:to>
      <xdr:col>22</xdr:col>
      <xdr:colOff>365125</xdr:colOff>
      <xdr:row>58</xdr:row>
      <xdr:rowOff>106096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4470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a:extLst>
            <a:ext uri="{FF2B5EF4-FFF2-40B4-BE49-F238E27FC236}">
              <a16:creationId xmlns:a16="http://schemas.microsoft.com/office/drawing/2014/main" id="{00000000-0008-0000-0700-000041020000}"/>
            </a:ext>
          </a:extLst>
        </xdr:cNvPr>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55</xdr:row>
      <xdr:rowOff>118650</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71013</xdr:rowOff>
    </xdr:from>
    <xdr:to>
      <xdr:col>21</xdr:col>
      <xdr:colOff>161925</xdr:colOff>
      <xdr:row>58</xdr:row>
      <xdr:rowOff>100609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15113"/>
          <a:ext cx="889000" cy="2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9302</xdr:rowOff>
    </xdr:from>
    <xdr:to>
      <xdr:col>21</xdr:col>
      <xdr:colOff>212725</xdr:colOff>
      <xdr:row>57</xdr:row>
      <xdr:rowOff>110902</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4541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55</xdr:row>
      <xdr:rowOff>127429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71013</xdr:rowOff>
    </xdr:from>
    <xdr:to>
      <xdr:col>19</xdr:col>
      <xdr:colOff>644525</xdr:colOff>
      <xdr:row>58</xdr:row>
      <xdr:rowOff>150566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15113"/>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15961</xdr:rowOff>
    </xdr:from>
    <xdr:to>
      <xdr:col>20</xdr:col>
      <xdr:colOff>9525</xdr:colOff>
      <xdr:row>57</xdr:row>
      <xdr:rowOff>117561</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3652500" y="97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55</xdr:row>
      <xdr:rowOff>134088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35575</xdr:rowOff>
    </xdr:from>
    <xdr:to>
      <xdr:col>18</xdr:col>
      <xdr:colOff>492125</xdr:colOff>
      <xdr:row>57</xdr:row>
      <xdr:rowOff>137175</xdr:rowOff>
    </xdr:to>
    <xdr:sp macro="" textlink="">
      <xdr:nvSpPr>
        <xdr:cNvPr id="585" name="フローチャート : 判断 584">
          <a:extLst>
            <a:ext uri="{FF2B5EF4-FFF2-40B4-BE49-F238E27FC236}">
              <a16:creationId xmlns:a16="http://schemas.microsoft.com/office/drawing/2014/main" id="{00000000-0008-0000-0700-000049020000}"/>
            </a:ext>
          </a:extLst>
        </xdr:cNvPr>
        <xdr:cNvSpPr/>
      </xdr:nvSpPr>
      <xdr:spPr>
        <a:xfrm>
          <a:off x="12763500" y="98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55</xdr:row>
      <xdr:rowOff>153702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65065</xdr:rowOff>
    </xdr:from>
    <xdr:to>
      <xdr:col>23</xdr:col>
      <xdr:colOff>568325</xdr:colOff>
      <xdr:row>58</xdr:row>
      <xdr:rowOff>166665</xdr:rowOff>
    </xdr:to>
    <xdr:sp macro="" textlink="">
      <xdr:nvSpPr>
        <xdr:cNvPr id="592" name="円/楕円 591">
          <a:extLst>
            <a:ext uri="{FF2B5EF4-FFF2-40B4-BE49-F238E27FC236}">
              <a16:creationId xmlns:a16="http://schemas.microsoft.com/office/drawing/2014/main" id="{00000000-0008-0000-0700-000050020000}"/>
            </a:ext>
          </a:extLst>
        </xdr:cNvPr>
        <xdr:cNvSpPr/>
      </xdr:nvSpPr>
      <xdr:spPr>
        <a:xfrm>
          <a:off x="16268700" y="1000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57</xdr:row>
      <xdr:rowOff>151442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31,564</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55296</xdr:rowOff>
    </xdr:from>
    <xdr:to>
      <xdr:col>22</xdr:col>
      <xdr:colOff>415925</xdr:colOff>
      <xdr:row>58</xdr:row>
      <xdr:rowOff>156896</xdr:rowOff>
    </xdr:to>
    <xdr:sp macro="" textlink="">
      <xdr:nvSpPr>
        <xdr:cNvPr id="594" name="円/楕円 593">
          <a:extLst>
            <a:ext uri="{FF2B5EF4-FFF2-40B4-BE49-F238E27FC236}">
              <a16:creationId xmlns:a16="http://schemas.microsoft.com/office/drawing/2014/main" id="{00000000-0008-0000-0700-000052020000}"/>
            </a:ext>
          </a:extLst>
        </xdr:cNvPr>
        <xdr:cNvSpPr/>
      </xdr:nvSpPr>
      <xdr:spPr>
        <a:xfrm>
          <a:off x="15430500" y="99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58</xdr:row>
      <xdr:rowOff>148023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9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49809</xdr:rowOff>
    </xdr:from>
    <xdr:to>
      <xdr:col>21</xdr:col>
      <xdr:colOff>212725</xdr:colOff>
      <xdr:row>58</xdr:row>
      <xdr:rowOff>151409</xdr:rowOff>
    </xdr:to>
    <xdr:sp macro="" textlink="">
      <xdr:nvSpPr>
        <xdr:cNvPr id="596" name="円/楕円 595">
          <a:extLst>
            <a:ext uri="{FF2B5EF4-FFF2-40B4-BE49-F238E27FC236}">
              <a16:creationId xmlns:a16="http://schemas.microsoft.com/office/drawing/2014/main" id="{00000000-0008-0000-0700-000054020000}"/>
            </a:ext>
          </a:extLst>
        </xdr:cNvPr>
        <xdr:cNvSpPr/>
      </xdr:nvSpPr>
      <xdr:spPr>
        <a:xfrm>
          <a:off x="14541500" y="99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58</xdr:row>
      <xdr:rowOff>142536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8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20213</xdr:rowOff>
    </xdr:from>
    <xdr:to>
      <xdr:col>20</xdr:col>
      <xdr:colOff>9525</xdr:colOff>
      <xdr:row>58</xdr:row>
      <xdr:rowOff>121813</xdr:rowOff>
    </xdr:to>
    <xdr:sp macro="" textlink="">
      <xdr:nvSpPr>
        <xdr:cNvPr id="598" name="円/楕円 597">
          <a:extLst>
            <a:ext uri="{FF2B5EF4-FFF2-40B4-BE49-F238E27FC236}">
              <a16:creationId xmlns:a16="http://schemas.microsoft.com/office/drawing/2014/main" id="{00000000-0008-0000-0700-000056020000}"/>
            </a:ext>
          </a:extLst>
        </xdr:cNvPr>
        <xdr:cNvSpPr/>
      </xdr:nvSpPr>
      <xdr:spPr>
        <a:xfrm>
          <a:off x="13652500" y="99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58</xdr:row>
      <xdr:rowOff>112940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99766</xdr:rowOff>
    </xdr:from>
    <xdr:to>
      <xdr:col>18</xdr:col>
      <xdr:colOff>492125</xdr:colOff>
      <xdr:row>59</xdr:row>
      <xdr:rowOff>29916</xdr:rowOff>
    </xdr:to>
    <xdr:sp macro="" textlink="">
      <xdr:nvSpPr>
        <xdr:cNvPr id="600" name="円/楕円 599">
          <a:extLst>
            <a:ext uri="{FF2B5EF4-FFF2-40B4-BE49-F238E27FC236}">
              <a16:creationId xmlns:a16="http://schemas.microsoft.com/office/drawing/2014/main" id="{00000000-0008-0000-0700-000058020000}"/>
            </a:ext>
          </a:extLst>
        </xdr:cNvPr>
        <xdr:cNvSpPr/>
      </xdr:nvSpPr>
      <xdr:spPr>
        <a:xfrm>
          <a:off x="12763500" y="100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59</xdr:row>
      <xdr:rowOff>21043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300"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300"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300"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a:extLst>
            <a:ext uri="{FF2B5EF4-FFF2-40B4-BE49-F238E27FC236}">
              <a16:creationId xmlns:a16="http://schemas.microsoft.com/office/drawing/2014/main" id="{00000000-0008-0000-0700-000078020000}"/>
            </a:ext>
          </a:extLst>
        </xdr:cNvPr>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a:extLst>
            <a:ext uri="{FF2B5EF4-FFF2-40B4-BE49-F238E27FC236}">
              <a16:creationId xmlns:a16="http://schemas.microsoft.com/office/drawing/2014/main" id="{00000000-0008-0000-0700-00007A020000}"/>
            </a:ext>
          </a:extLst>
        </xdr:cNvPr>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77</xdr:row>
      <xdr:rowOff>93451</xdr:rowOff>
    </xdr:from>
    <xdr:ext cx="46974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7" y="1329510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39332</xdr:rowOff>
    </xdr:from>
    <xdr:to>
      <xdr:col>21</xdr:col>
      <xdr:colOff>161925</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83882"/>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115633</xdr:rowOff>
    </xdr:from>
    <xdr:to>
      <xdr:col>21</xdr:col>
      <xdr:colOff>212725</xdr:colOff>
      <xdr:row>79</xdr:row>
      <xdr:rowOff>45783</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4541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77</xdr:row>
      <xdr:rowOff>62310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7"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39332</xdr:rowOff>
    </xdr:from>
    <xdr:to>
      <xdr:col>19</xdr:col>
      <xdr:colOff>644525</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83882"/>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111989</xdr:rowOff>
    </xdr:from>
    <xdr:to>
      <xdr:col>20</xdr:col>
      <xdr:colOff>9525</xdr:colOff>
      <xdr:row>79</xdr:row>
      <xdr:rowOff>42139</xdr:rowOff>
    </xdr:to>
    <xdr:sp macro="" textlink="">
      <xdr:nvSpPr>
        <xdr:cNvPr id="640" name="フローチャート : 判断 639">
          <a:extLst>
            <a:ext uri="{FF2B5EF4-FFF2-40B4-BE49-F238E27FC236}">
              <a16:creationId xmlns:a16="http://schemas.microsoft.com/office/drawing/2014/main" id="{00000000-0008-0000-0700-000080020000}"/>
            </a:ext>
          </a:extLst>
        </xdr:cNvPr>
        <xdr:cNvSpPr/>
      </xdr:nvSpPr>
      <xdr:spPr>
        <a:xfrm>
          <a:off x="13652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77</xdr:row>
      <xdr:rowOff>58666</xdr:rowOff>
    </xdr:from>
    <xdr:ext cx="46974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7" y="1326031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103963</xdr:rowOff>
    </xdr:from>
    <xdr:to>
      <xdr:col>18</xdr:col>
      <xdr:colOff>492125</xdr:colOff>
      <xdr:row>79</xdr:row>
      <xdr:rowOff>34113</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2763500" y="134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77</xdr:row>
      <xdr:rowOff>50640</xdr:rowOff>
    </xdr:from>
    <xdr:ext cx="46974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7" y="1325229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9" name="円/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78</xdr:row>
      <xdr:rowOff>114152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87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3" name="円/楕円 652">
          <a:extLst>
            <a:ext uri="{FF2B5EF4-FFF2-40B4-BE49-F238E27FC236}">
              <a16:creationId xmlns:a16="http://schemas.microsoft.com/office/drawing/2014/main" id="{00000000-0008-0000-0700-00008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159982</xdr:rowOff>
    </xdr:from>
    <xdr:to>
      <xdr:col>20</xdr:col>
      <xdr:colOff>9525</xdr:colOff>
      <xdr:row>79</xdr:row>
      <xdr:rowOff>90132</xdr:rowOff>
    </xdr:to>
    <xdr:sp macro="" textlink="">
      <xdr:nvSpPr>
        <xdr:cNvPr id="655" name="円/楕円 654">
          <a:extLst>
            <a:ext uri="{FF2B5EF4-FFF2-40B4-BE49-F238E27FC236}">
              <a16:creationId xmlns:a16="http://schemas.microsoft.com/office/drawing/2014/main" id="{00000000-0008-0000-0700-00008F020000}"/>
            </a:ext>
          </a:extLst>
        </xdr:cNvPr>
        <xdr:cNvSpPr/>
      </xdr:nvSpPr>
      <xdr:spPr>
        <a:xfrm>
          <a:off x="13652500" y="135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455242</xdr:colOff>
      <xdr:row>79</xdr:row>
      <xdr:rowOff>81259</xdr:rowOff>
    </xdr:from>
    <xdr:ext cx="378566"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625809"/>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7" name="円/楕円 656">
          <a:extLst>
            <a:ext uri="{FF2B5EF4-FFF2-40B4-BE49-F238E27FC236}">
              <a16:creationId xmlns:a16="http://schemas.microsoft.com/office/drawing/2014/main" id="{00000000-0008-0000-0700-000091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300"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300"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30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30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133724</xdr:rowOff>
    </xdr:from>
    <xdr:to>
      <xdr:col>23</xdr:col>
      <xdr:colOff>517525</xdr:colOff>
      <xdr:row>96</xdr:row>
      <xdr:rowOff>150133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92924"/>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90926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0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a:extLst>
            <a:ext uri="{FF2B5EF4-FFF2-40B4-BE49-F238E27FC236}">
              <a16:creationId xmlns:a16="http://schemas.microsoft.com/office/drawing/2014/main" id="{00000000-0008-0000-0700-0000B3020000}"/>
            </a:ext>
          </a:extLst>
        </xdr:cNvPr>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96</xdr:row>
      <xdr:rowOff>143799</xdr:rowOff>
    </xdr:from>
    <xdr:to>
      <xdr:col>22</xdr:col>
      <xdr:colOff>365125</xdr:colOff>
      <xdr:row>96</xdr:row>
      <xdr:rowOff>150133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02999"/>
          <a:ext cx="8890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a:extLst>
            <a:ext uri="{FF2B5EF4-FFF2-40B4-BE49-F238E27FC236}">
              <a16:creationId xmlns:a16="http://schemas.microsoft.com/office/drawing/2014/main" id="{00000000-0008-0000-0700-0000B5020000}"/>
            </a:ext>
          </a:extLst>
        </xdr:cNvPr>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94</xdr:row>
      <xdr:rowOff>8879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143799</xdr:rowOff>
    </xdr:from>
    <xdr:to>
      <xdr:col>21</xdr:col>
      <xdr:colOff>161925</xdr:colOff>
      <xdr:row>96</xdr:row>
      <xdr:rowOff>147913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0299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170363</xdr:rowOff>
    </xdr:from>
    <xdr:to>
      <xdr:col>21</xdr:col>
      <xdr:colOff>212725</xdr:colOff>
      <xdr:row>95</xdr:row>
      <xdr:rowOff>100513</xdr:rowOff>
    </xdr:to>
    <xdr:sp macro="" textlink="">
      <xdr:nvSpPr>
        <xdr:cNvPr id="696" name="フローチャート : 判断 695">
          <a:extLst>
            <a:ext uri="{FF2B5EF4-FFF2-40B4-BE49-F238E27FC236}">
              <a16:creationId xmlns:a16="http://schemas.microsoft.com/office/drawing/2014/main" id="{00000000-0008-0000-0700-0000B8020000}"/>
            </a:ext>
          </a:extLst>
        </xdr:cNvPr>
        <xdr:cNvSpPr/>
      </xdr:nvSpPr>
      <xdr:spPr>
        <a:xfrm>
          <a:off x="14541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93</xdr:row>
      <xdr:rowOff>117040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147913</xdr:rowOff>
    </xdr:from>
    <xdr:to>
      <xdr:col>19</xdr:col>
      <xdr:colOff>644525</xdr:colOff>
      <xdr:row>97</xdr:row>
      <xdr:rowOff>8043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07113"/>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1722</xdr:rowOff>
    </xdr:from>
    <xdr:to>
      <xdr:col>20</xdr:col>
      <xdr:colOff>9525</xdr:colOff>
      <xdr:row>95</xdr:row>
      <xdr:rowOff>103322</xdr:rowOff>
    </xdr:to>
    <xdr:sp macro="" textlink="">
      <xdr:nvSpPr>
        <xdr:cNvPr id="699" name="フローチャート : 判断 698">
          <a:extLst>
            <a:ext uri="{FF2B5EF4-FFF2-40B4-BE49-F238E27FC236}">
              <a16:creationId xmlns:a16="http://schemas.microsoft.com/office/drawing/2014/main" id="{00000000-0008-0000-0700-0000BB020000}"/>
            </a:ext>
          </a:extLst>
        </xdr:cNvPr>
        <xdr:cNvSpPr/>
      </xdr:nvSpPr>
      <xdr:spPr>
        <a:xfrm>
          <a:off x="13652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93</xdr:row>
      <xdr:rowOff>119849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170983</xdr:rowOff>
    </xdr:from>
    <xdr:to>
      <xdr:col>18</xdr:col>
      <xdr:colOff>492125</xdr:colOff>
      <xdr:row>95</xdr:row>
      <xdr:rowOff>101133</xdr:rowOff>
    </xdr:to>
    <xdr:sp macro="" textlink="">
      <xdr:nvSpPr>
        <xdr:cNvPr id="701" name="フローチャート : 判断 700">
          <a:extLst>
            <a:ext uri="{FF2B5EF4-FFF2-40B4-BE49-F238E27FC236}">
              <a16:creationId xmlns:a16="http://schemas.microsoft.com/office/drawing/2014/main" id="{00000000-0008-0000-0700-0000BD020000}"/>
            </a:ext>
          </a:extLst>
        </xdr:cNvPr>
        <xdr:cNvSpPr/>
      </xdr:nvSpPr>
      <xdr:spPr>
        <a:xfrm>
          <a:off x="12763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93</xdr:row>
      <xdr:rowOff>117660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82924</xdr:rowOff>
    </xdr:from>
    <xdr:to>
      <xdr:col>23</xdr:col>
      <xdr:colOff>568325</xdr:colOff>
      <xdr:row>97</xdr:row>
      <xdr:rowOff>13074</xdr:rowOff>
    </xdr:to>
    <xdr:sp macro="" textlink="">
      <xdr:nvSpPr>
        <xdr:cNvPr id="708" name="円/楕円 707">
          <a:extLst>
            <a:ext uri="{FF2B5EF4-FFF2-40B4-BE49-F238E27FC236}">
              <a16:creationId xmlns:a16="http://schemas.microsoft.com/office/drawing/2014/main" id="{00000000-0008-0000-0700-0000C4020000}"/>
            </a:ext>
          </a:extLst>
        </xdr:cNvPr>
        <xdr:cNvSpPr/>
      </xdr:nvSpPr>
      <xdr:spPr>
        <a:xfrm>
          <a:off x="16268700" y="1654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96</xdr:row>
      <xdr:rowOff>61351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2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29,366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99333</xdr:rowOff>
    </xdr:from>
    <xdr:to>
      <xdr:col>22</xdr:col>
      <xdr:colOff>415925</xdr:colOff>
      <xdr:row>97</xdr:row>
      <xdr:rowOff>29483</xdr:rowOff>
    </xdr:to>
    <xdr:sp macro="" textlink="">
      <xdr:nvSpPr>
        <xdr:cNvPr id="710" name="円/楕円 709">
          <a:extLst>
            <a:ext uri="{FF2B5EF4-FFF2-40B4-BE49-F238E27FC236}">
              <a16:creationId xmlns:a16="http://schemas.microsoft.com/office/drawing/2014/main" id="{00000000-0008-0000-0700-0000C6020000}"/>
            </a:ext>
          </a:extLst>
        </xdr:cNvPr>
        <xdr:cNvSpPr/>
      </xdr:nvSpPr>
      <xdr:spPr>
        <a:xfrm>
          <a:off x="15430500" y="165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97</xdr:row>
      <xdr:rowOff>20610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5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28,361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92999</xdr:rowOff>
    </xdr:from>
    <xdr:to>
      <xdr:col>21</xdr:col>
      <xdr:colOff>212725</xdr:colOff>
      <xdr:row>97</xdr:row>
      <xdr:rowOff>23149</xdr:rowOff>
    </xdr:to>
    <xdr:sp macro="" textlink="">
      <xdr:nvSpPr>
        <xdr:cNvPr id="712" name="円/楕円 711">
          <a:extLst>
            <a:ext uri="{FF2B5EF4-FFF2-40B4-BE49-F238E27FC236}">
              <a16:creationId xmlns:a16="http://schemas.microsoft.com/office/drawing/2014/main" id="{00000000-0008-0000-0700-0000C8020000}"/>
            </a:ext>
          </a:extLst>
        </xdr:cNvPr>
        <xdr:cNvSpPr/>
      </xdr:nvSpPr>
      <xdr:spPr>
        <a:xfrm>
          <a:off x="14541500" y="165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97</xdr:row>
      <xdr:rowOff>14276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4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97113</xdr:rowOff>
    </xdr:from>
    <xdr:to>
      <xdr:col>20</xdr:col>
      <xdr:colOff>9525</xdr:colOff>
      <xdr:row>97</xdr:row>
      <xdr:rowOff>27263</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3652500" y="1655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97</xdr:row>
      <xdr:rowOff>18390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4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128693</xdr:rowOff>
    </xdr:from>
    <xdr:to>
      <xdr:col>18</xdr:col>
      <xdr:colOff>492125</xdr:colOff>
      <xdr:row>97</xdr:row>
      <xdr:rowOff>58843</xdr:rowOff>
    </xdr:to>
    <xdr:sp macro="" textlink="">
      <xdr:nvSpPr>
        <xdr:cNvPr id="716" name="円/楕円 715">
          <a:extLst>
            <a:ext uri="{FF2B5EF4-FFF2-40B4-BE49-F238E27FC236}">
              <a16:creationId xmlns:a16="http://schemas.microsoft.com/office/drawing/2014/main" id="{00000000-0008-0000-0700-0000CC020000}"/>
            </a:ext>
          </a:extLst>
        </xdr:cNvPr>
        <xdr:cNvSpPr/>
      </xdr:nvSpPr>
      <xdr:spPr>
        <a:xfrm>
          <a:off x="12763500" y="165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97</xdr:row>
      <xdr:rowOff>49970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8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3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a:extLst>
            <a:ext uri="{FF2B5EF4-FFF2-40B4-BE49-F238E27FC236}">
              <a16:creationId xmlns:a16="http://schemas.microsoft.com/office/drawing/2014/main" id="{00000000-0008-0000-0700-0000EC020000}"/>
            </a:ext>
          </a:extLst>
        </xdr:cNvPr>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a:extLst>
            <a:ext uri="{FF2B5EF4-FFF2-40B4-BE49-F238E27FC236}">
              <a16:creationId xmlns:a16="http://schemas.microsoft.com/office/drawing/2014/main" id="{00000000-0008-0000-0700-0000EE020000}"/>
            </a:ext>
          </a:extLst>
        </xdr:cNvPr>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37</xdr:row>
      <xdr:rowOff>68534</xdr:rowOff>
    </xdr:from>
    <xdr:ext cx="37856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412184"/>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3" name="フローチャート : 判断 752">
          <a:extLst>
            <a:ext uri="{FF2B5EF4-FFF2-40B4-BE49-F238E27FC236}">
              <a16:creationId xmlns:a16="http://schemas.microsoft.com/office/drawing/2014/main" id="{00000000-0008-0000-0700-0000F1020000}"/>
            </a:ext>
          </a:extLst>
        </xdr:cNvPr>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328242</xdr:colOff>
      <xdr:row>37</xdr:row>
      <xdr:rowOff>84345</xdr:rowOff>
    </xdr:from>
    <xdr:ext cx="378566"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427995"/>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6" name="フローチャート : 判断 755">
          <a:extLst>
            <a:ext uri="{FF2B5EF4-FFF2-40B4-BE49-F238E27FC236}">
              <a16:creationId xmlns:a16="http://schemas.microsoft.com/office/drawing/2014/main" id="{00000000-0008-0000-0700-0000F4020000}"/>
            </a:ext>
          </a:extLst>
        </xdr:cNvPr>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125042</xdr:colOff>
      <xdr:row>37</xdr:row>
      <xdr:rowOff>86822</xdr:rowOff>
    </xdr:from>
    <xdr:ext cx="378566"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30472"/>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8" name="フローチャート : 判断 757">
          <a:extLst>
            <a:ext uri="{FF2B5EF4-FFF2-40B4-BE49-F238E27FC236}">
              <a16:creationId xmlns:a16="http://schemas.microsoft.com/office/drawing/2014/main" id="{00000000-0008-0000-0700-0000F6020000}"/>
            </a:ext>
          </a:extLst>
        </xdr:cNvPr>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607642</xdr:colOff>
      <xdr:row>37</xdr:row>
      <xdr:rowOff>66819</xdr:rowOff>
    </xdr:from>
    <xdr:ext cx="378566"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10469"/>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38</xdr:row>
      <xdr:rowOff>92092</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民生費が住民一人当たり</a:t>
          </a:r>
          <a:r>
            <a:rPr kumimoji="1" lang="ja-JP" altLang="en-US" sz="1300" b="0" i="0" baseline="0">
              <a:solidFill>
                <a:schemeClr val="dk1"/>
              </a:solidFill>
              <a:effectLst/>
              <a:latin typeface="+mn-lt"/>
              <a:ea typeface="+mn-ea"/>
              <a:cs typeface="+mn-cs"/>
            </a:rPr>
            <a:t>１５５，０５１</a:t>
          </a:r>
          <a:r>
            <a:rPr kumimoji="1" lang="ja-JP" altLang="ja-JP" sz="1300" b="0" i="0" baseline="0">
              <a:solidFill>
                <a:schemeClr val="dk1"/>
              </a:solidFill>
              <a:effectLst/>
              <a:latin typeface="+mn-lt"/>
              <a:ea typeface="+mn-ea"/>
              <a:cs typeface="+mn-cs"/>
            </a:rPr>
            <a:t>円で前年度から４．</a:t>
          </a:r>
          <a:r>
            <a:rPr kumimoji="1" lang="ja-JP" altLang="en-US" sz="1300" b="0" i="0" baseline="0">
              <a:solidFill>
                <a:schemeClr val="dk1"/>
              </a:solidFill>
              <a:effectLst/>
              <a:latin typeface="+mn-lt"/>
              <a:ea typeface="+mn-ea"/>
              <a:cs typeface="+mn-cs"/>
            </a:rPr>
            <a:t>８</a:t>
          </a:r>
          <a:r>
            <a:rPr kumimoji="1" lang="ja-JP" altLang="ja-JP" sz="1300" b="0" i="0" baseline="0">
              <a:solidFill>
                <a:schemeClr val="dk1"/>
              </a:solidFill>
              <a:effectLst/>
              <a:latin typeface="+mn-lt"/>
              <a:ea typeface="+mn-ea"/>
              <a:cs typeface="+mn-cs"/>
            </a:rPr>
            <a:t>％の増となっているが、これは事業所の増やサービスの普及に伴い障害者（児）支援関係費が増となったこと、</a:t>
          </a:r>
          <a:r>
            <a:rPr lang="ja-JP" altLang="ja-JP" sz="1300">
              <a:solidFill>
                <a:schemeClr val="dk1"/>
              </a:solidFill>
              <a:effectLst/>
              <a:latin typeface="+mn-lt"/>
              <a:ea typeface="+mn-ea"/>
              <a:cs typeface="+mn-cs"/>
            </a:rPr>
            <a:t>民間保育園や小規模事業所の利用者の増などにより子育て支援関係費が増となったこと</a:t>
          </a:r>
          <a:r>
            <a:rPr kumimoji="1" lang="ja-JP" altLang="ja-JP" sz="1300" b="0" i="0" baseline="0">
              <a:solidFill>
                <a:schemeClr val="dk1"/>
              </a:solidFill>
              <a:effectLst/>
              <a:latin typeface="+mn-lt"/>
              <a:ea typeface="+mn-ea"/>
              <a:cs typeface="+mn-cs"/>
            </a:rPr>
            <a:t>などによるものである。</a:t>
          </a:r>
          <a:endParaRPr lang="ja-JP" altLang="ja-JP" sz="1300">
            <a:effectLst/>
          </a:endParaRPr>
        </a:p>
        <a:p>
          <a:pPr>
            <a:lnSpc>
              <a:spcPts val="1600"/>
            </a:lnSpc>
          </a:pPr>
          <a:r>
            <a:rPr kumimoji="1" lang="ja-JP" altLang="ja-JP" sz="1300" b="0" i="0" baseline="0">
              <a:solidFill>
                <a:schemeClr val="dk1"/>
              </a:solidFill>
              <a:effectLst/>
              <a:latin typeface="+mn-lt"/>
              <a:ea typeface="+mn-ea"/>
              <a:cs typeface="+mn-cs"/>
            </a:rPr>
            <a:t>　</a:t>
          </a:r>
          <a:r>
            <a:rPr lang="ja-JP" altLang="ja-JP" sz="1300">
              <a:solidFill>
                <a:schemeClr val="dk1"/>
              </a:solidFill>
              <a:effectLst/>
              <a:latin typeface="+mn-lt"/>
              <a:ea typeface="+mn-ea"/>
              <a:cs typeface="+mn-cs"/>
            </a:rPr>
            <a:t>総務費が住民一人当たり　３７，６９０円で前年度から３３．５％の減となり類似団体平均値を下回った。これは財政調整基金への積立金やまちづくり応援寄附金のふるさと基金への積立金が減となったこと、庁舎建設基金借入金償還金が皆減となったことが主な要因である。</a:t>
          </a:r>
        </a:p>
        <a:p>
          <a:r>
            <a:rPr lang="ja-JP" altLang="ja-JP" sz="1300">
              <a:solidFill>
                <a:schemeClr val="dk1"/>
              </a:solidFill>
              <a:effectLst/>
              <a:latin typeface="+mn-lt"/>
              <a:ea typeface="+mn-ea"/>
              <a:cs typeface="+mn-cs"/>
            </a:rPr>
            <a:t>　衛生費が住民一人当たり　２８，３９９円で前年度から３１．７％の減となり類似団体平均値を下回った。これは病院事業会計への出資金及び繰出金が減となったことが主な要因である。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7169" name="Chart 1">
          <a:extLst>
            <a:ext uri="{FF2B5EF4-FFF2-40B4-BE49-F238E27FC236}">
              <a16:creationId xmlns:a16="http://schemas.microsoft.com/office/drawing/2014/main" id="{00000000-0008-0000-08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7170" name="Rectangle 2">
          <a:extLst>
            <a:ext uri="{FF2B5EF4-FFF2-40B4-BE49-F238E27FC236}">
              <a16:creationId xmlns:a16="http://schemas.microsoft.com/office/drawing/2014/main" id="{00000000-0008-0000-0800-0000021C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7171" name="Rectangle 3">
          <a:extLst>
            <a:ext uri="{FF2B5EF4-FFF2-40B4-BE49-F238E27FC236}">
              <a16:creationId xmlns:a16="http://schemas.microsoft.com/office/drawing/2014/main" id="{00000000-0008-0000-0800-0000031C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7172" name="Line 4">
          <a:extLst>
            <a:ext uri="{FF2B5EF4-FFF2-40B4-BE49-F238E27FC236}">
              <a16:creationId xmlns:a16="http://schemas.microsoft.com/office/drawing/2014/main" id="{00000000-0008-0000-0800-0000041C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7173" name="Oval 5">
          <a:extLst>
            <a:ext uri="{FF2B5EF4-FFF2-40B4-BE49-F238E27FC236}">
              <a16:creationId xmlns:a16="http://schemas.microsoft.com/office/drawing/2014/main" id="{00000000-0008-0000-0800-0000051C0000}"/>
            </a:ext>
          </a:extLst>
        </xdr:cNvPr>
        <xdr:cNvSpPr>
          <a:spLocks noChangeArrowheads="1"/>
        </xdr:cNvSpPr>
      </xdr:nvSpPr>
      <xdr:spPr bwMode="auto">
        <a:xfrm>
          <a:off x="1076325" y="117062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174" name="Rectangle 6">
          <a:extLst>
            <a:ext uri="{FF2B5EF4-FFF2-40B4-BE49-F238E27FC236}">
              <a16:creationId xmlns:a16="http://schemas.microsoft.com/office/drawing/2014/main" id="{00000000-0008-0000-0800-0000061C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7177" name="Line 10">
          <a:extLst>
            <a:ext uri="{FF2B5EF4-FFF2-40B4-BE49-F238E27FC236}">
              <a16:creationId xmlns:a16="http://schemas.microsoft.com/office/drawing/2014/main" id="{00000000-0008-0000-0800-0000091C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000">
              <a:latin typeface="ＭＳ ゴシック" pitchFamily="49" charset="-128"/>
              <a:ea typeface="ＭＳ ゴシック" pitchFamily="49" charset="-128"/>
            </a:rPr>
            <a:t>　</a:t>
          </a:r>
          <a:r>
            <a:rPr lang="ja-JP" altLang="ja-JP" sz="1200">
              <a:solidFill>
                <a:schemeClr val="dk1"/>
              </a:solidFill>
              <a:effectLst/>
              <a:latin typeface="+mn-lt"/>
              <a:ea typeface="+mn-ea"/>
              <a:cs typeface="+mn-cs"/>
            </a:rPr>
            <a:t>平成２８年度決算については、歳入面においては、地方消費税交付金など各種交付金、繰入金、</a:t>
          </a:r>
          <a:r>
            <a:rPr lang="ja-JP" altLang="en-US" sz="1200">
              <a:solidFill>
                <a:schemeClr val="dk1"/>
              </a:solidFill>
              <a:effectLst/>
              <a:latin typeface="+mn-lt"/>
              <a:ea typeface="+mn-ea"/>
              <a:cs typeface="+mn-cs"/>
            </a:rPr>
            <a:t>市</a:t>
          </a:r>
          <a:r>
            <a:rPr lang="ja-JP" altLang="ja-JP" sz="1200">
              <a:solidFill>
                <a:schemeClr val="dk1"/>
              </a:solidFill>
              <a:effectLst/>
              <a:latin typeface="+mn-lt"/>
              <a:ea typeface="+mn-ea"/>
              <a:cs typeface="+mn-cs"/>
            </a:rPr>
            <a:t>債の減などにより歳入全体で約２２億４千万円の減となった。</a:t>
          </a:r>
        </a:p>
        <a:p>
          <a:pPr>
            <a:lnSpc>
              <a:spcPts val="1500"/>
            </a:lnSpc>
          </a:pPr>
          <a:r>
            <a:rPr lang="ja-JP" altLang="ja-JP" sz="1200">
              <a:solidFill>
                <a:schemeClr val="dk1"/>
              </a:solidFill>
              <a:effectLst/>
              <a:latin typeface="+mn-lt"/>
              <a:ea typeface="+mn-ea"/>
              <a:cs typeface="+mn-cs"/>
            </a:rPr>
            <a:t>　一方、歳出面においては、人件費、積立金、出資金の減などにより歳出全体で約２０億２千万円の減となった。</a:t>
          </a:r>
        </a:p>
        <a:p>
          <a:pPr>
            <a:lnSpc>
              <a:spcPts val="1400"/>
            </a:lnSpc>
          </a:pPr>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しかし、総額では歳入が歳出を上回ったため形式収支は黒字となり、実質収支についても約</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億８千万円の黒字となったが、実質単年度収支は前年度実質収支額の影響により約２億２千万円の赤字となるものである。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8193" name="Chart 5">
          <a:extLst>
            <a:ext uri="{FF2B5EF4-FFF2-40B4-BE49-F238E27FC236}">
              <a16:creationId xmlns:a16="http://schemas.microsoft.com/office/drawing/2014/main" id="{00000000-0008-0000-09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8194" name="正方形/長方形 3">
          <a:extLst>
            <a:ext uri="{FF2B5EF4-FFF2-40B4-BE49-F238E27FC236}">
              <a16:creationId xmlns:a16="http://schemas.microsoft.com/office/drawing/2014/main" id="{00000000-0008-0000-0900-0000022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a:latin typeface="ＭＳ ゴシック" pitchFamily="49" charset="-128"/>
              <a:ea typeface="ＭＳ ゴシック" pitchFamily="49" charset="-128"/>
            </a:rPr>
            <a:t>　連結実質赤字比率については、平成２１年度には４．４０％で赤字団体であったが、平成２２年度以降７年連続で該当なしである。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黒字の要因については、水道事業会計の多額の黒字に加え、一般会計や介護保険事業会計が黒字であったこと、国民健康保険事業会計の赤字が改善したことなどによるものと考えられる。</a:t>
          </a:r>
          <a:endParaRPr kumimoji="1" lang="en-US" altLang="ja-JP" sz="1400">
            <a:latin typeface="ＭＳ ゴシック" pitchFamily="49" charset="-128"/>
            <a:ea typeface="ＭＳ ゴシック" pitchFamily="49" charset="-128"/>
          </a:endParaRPr>
        </a:p>
        <a:p>
          <a:pPr>
            <a:lnSpc>
              <a:spcPts val="1700"/>
            </a:lnSpc>
          </a:pPr>
          <a:r>
            <a:rPr kumimoji="1" lang="ja-JP" altLang="en-US" sz="1400">
              <a:latin typeface="ＭＳ ゴシック" pitchFamily="49" charset="-128"/>
              <a:ea typeface="ＭＳ ゴシック" pitchFamily="49" charset="-128"/>
            </a:rPr>
            <a:t>　しかしながら、前年度に資金不足を解消した病院事業会計において再び資金不足が生じており、また、国民健康保険事業会計においては依然として多額の赤字を抱えていることから、今後も連結実質収支の黒字を維持していくためには、引き続き財政の健全化を図らなければならない。</a:t>
          </a:r>
          <a:endParaRPr kumimoji="1" lang="en-US" altLang="ja-JP" sz="1400">
            <a:latin typeface="ＭＳ ゴシック" pitchFamily="49" charset="-128"/>
            <a:ea typeface="ＭＳ ゴシック" pitchFamily="49" charset="-128"/>
          </a:endParaRPr>
        </a:p>
        <a:p>
          <a:pPr>
            <a:lnSpc>
              <a:spcPts val="1700"/>
            </a:lnSpc>
          </a:pP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8203" name="凡例1">
          <a:extLst>
            <a:ext uri="{FF2B5EF4-FFF2-40B4-BE49-F238E27FC236}">
              <a16:creationId xmlns:a16="http://schemas.microsoft.com/office/drawing/2014/main" id="{00000000-0008-0000-0900-00000B200000}"/>
            </a:ext>
          </a:extLst>
        </xdr:cNvPr>
        <xdr:cNvSpPr>
          <a:spLocks noChangeArrowheads="1"/>
        </xdr:cNvSpPr>
      </xdr:nvSpPr>
      <xdr:spPr bwMode="auto">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8204" name="凡例2">
          <a:extLst>
            <a:ext uri="{FF2B5EF4-FFF2-40B4-BE49-F238E27FC236}">
              <a16:creationId xmlns:a16="http://schemas.microsoft.com/office/drawing/2014/main" id="{00000000-0008-0000-0900-00000C200000}"/>
            </a:ext>
          </a:extLst>
        </xdr:cNvPr>
        <xdr:cNvSpPr>
          <a:spLocks noChangeArrowheads="1"/>
        </xdr:cNvSpPr>
      </xdr:nvSpPr>
      <xdr:spPr bwMode="auto">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8205" name="凡例3">
          <a:extLst>
            <a:ext uri="{FF2B5EF4-FFF2-40B4-BE49-F238E27FC236}">
              <a16:creationId xmlns:a16="http://schemas.microsoft.com/office/drawing/2014/main" id="{00000000-0008-0000-0900-00000D200000}"/>
            </a:ext>
          </a:extLst>
        </xdr:cNvPr>
        <xdr:cNvSpPr>
          <a:spLocks noChangeArrowheads="1"/>
        </xdr:cNvSpPr>
      </xdr:nvSpPr>
      <xdr:spPr bwMode="auto">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8206" name="凡例4">
          <a:extLst>
            <a:ext uri="{FF2B5EF4-FFF2-40B4-BE49-F238E27FC236}">
              <a16:creationId xmlns:a16="http://schemas.microsoft.com/office/drawing/2014/main" id="{00000000-0008-0000-0900-00000E200000}"/>
            </a:ext>
          </a:extLst>
        </xdr:cNvPr>
        <xdr:cNvSpPr>
          <a:spLocks noChangeArrowheads="1"/>
        </xdr:cNvSpPr>
      </xdr:nvSpPr>
      <xdr:spPr bwMode="auto">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8207" name="凡例5">
          <a:extLst>
            <a:ext uri="{FF2B5EF4-FFF2-40B4-BE49-F238E27FC236}">
              <a16:creationId xmlns:a16="http://schemas.microsoft.com/office/drawing/2014/main" id="{00000000-0008-0000-0900-00000F200000}"/>
            </a:ext>
          </a:extLst>
        </xdr:cNvPr>
        <xdr:cNvSpPr>
          <a:spLocks noChangeArrowheads="1"/>
        </xdr:cNvSpPr>
      </xdr:nvSpPr>
      <xdr:spPr bwMode="auto">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8208" name="凡例6">
          <a:extLst>
            <a:ext uri="{FF2B5EF4-FFF2-40B4-BE49-F238E27FC236}">
              <a16:creationId xmlns:a16="http://schemas.microsoft.com/office/drawing/2014/main" id="{00000000-0008-0000-0900-000010200000}"/>
            </a:ext>
          </a:extLst>
        </xdr:cNvPr>
        <xdr:cNvSpPr>
          <a:spLocks noChangeArrowheads="1"/>
        </xdr:cNvSpPr>
      </xdr:nvSpPr>
      <xdr:spPr bwMode="auto">
        <a:xfrm>
          <a:off x="638175" y="9953625"/>
          <a:ext cx="504825" cy="295275"/>
        </a:xfrm>
        <a:prstGeom prst="rect">
          <a:avLst/>
        </a:prstGeom>
        <a:solidFill>
          <a:srgbClr val="FFFF00"/>
        </a:solidFill>
        <a:ln w="6350" algn="ctr">
          <a:solidFill>
            <a:srgbClr val="000000"/>
          </a:solidFill>
          <a:round/>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8209" name="凡例7">
          <a:extLst>
            <a:ext uri="{FF2B5EF4-FFF2-40B4-BE49-F238E27FC236}">
              <a16:creationId xmlns:a16="http://schemas.microsoft.com/office/drawing/2014/main" id="{00000000-0008-0000-0900-000011200000}"/>
            </a:ext>
          </a:extLst>
        </xdr:cNvPr>
        <xdr:cNvSpPr>
          <a:spLocks noChangeArrowheads="1"/>
        </xdr:cNvSpPr>
      </xdr:nvSpPr>
      <xdr:spPr bwMode="auto">
        <a:xfrm>
          <a:off x="638175" y="10448925"/>
          <a:ext cx="504825" cy="295275"/>
        </a:xfrm>
        <a:prstGeom prst="rect">
          <a:avLst/>
        </a:prstGeom>
        <a:solidFill>
          <a:srgbClr val="800080"/>
        </a:solidFill>
        <a:ln w="6350" algn="ctr">
          <a:solidFill>
            <a:srgbClr val="000000"/>
          </a:solidFill>
          <a:round/>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8210" name="凡例8">
          <a:extLst>
            <a:ext uri="{FF2B5EF4-FFF2-40B4-BE49-F238E27FC236}">
              <a16:creationId xmlns:a16="http://schemas.microsoft.com/office/drawing/2014/main" id="{00000000-0008-0000-0900-000012200000}"/>
            </a:ext>
          </a:extLst>
        </xdr:cNvPr>
        <xdr:cNvSpPr>
          <a:spLocks noChangeArrowheads="1"/>
        </xdr:cNvSpPr>
      </xdr:nvSpPr>
      <xdr:spPr bwMode="auto">
        <a:xfrm>
          <a:off x="638175" y="10944225"/>
          <a:ext cx="504825" cy="295275"/>
        </a:xfrm>
        <a:prstGeom prst="rect">
          <a:avLst/>
        </a:prstGeom>
        <a:solidFill>
          <a:srgbClr val="00FF00"/>
        </a:solidFill>
        <a:ln w="6350" algn="ctr">
          <a:solidFill>
            <a:srgbClr val="000000"/>
          </a:solidFill>
          <a:round/>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8211" name="凡例9">
          <a:extLst>
            <a:ext uri="{FF2B5EF4-FFF2-40B4-BE49-F238E27FC236}">
              <a16:creationId xmlns:a16="http://schemas.microsoft.com/office/drawing/2014/main" id="{00000000-0008-0000-0900-000013200000}"/>
            </a:ext>
          </a:extLst>
        </xdr:cNvPr>
        <xdr:cNvSpPr>
          <a:spLocks noChangeArrowheads="1"/>
        </xdr:cNvSpPr>
      </xdr:nvSpPr>
      <xdr:spPr bwMode="auto">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8212" name="凡例10">
          <a:extLst>
            <a:ext uri="{FF2B5EF4-FFF2-40B4-BE49-F238E27FC236}">
              <a16:creationId xmlns:a16="http://schemas.microsoft.com/office/drawing/2014/main" id="{00000000-0008-0000-0900-000014200000}"/>
            </a:ext>
          </a:extLst>
        </xdr:cNvPr>
        <xdr:cNvSpPr>
          <a:spLocks noChangeArrowheads="1"/>
        </xdr:cNvSpPr>
      </xdr:nvSpPr>
      <xdr:spPr bwMode="auto">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3" t="s">
        <v>63</v>
      </c>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c r="AE1" s="353"/>
      <c r="AF1" s="353"/>
      <c r="AG1" s="353"/>
      <c r="AH1" s="353"/>
      <c r="AI1" s="353"/>
      <c r="AJ1" s="353"/>
      <c r="AK1" s="353"/>
      <c r="AL1" s="353"/>
      <c r="AM1" s="353"/>
      <c r="AN1" s="353"/>
      <c r="AO1" s="353"/>
      <c r="AP1" s="353"/>
      <c r="AQ1" s="353"/>
      <c r="AR1" s="353"/>
      <c r="AS1" s="353"/>
      <c r="AT1" s="353"/>
      <c r="AU1" s="353"/>
      <c r="AV1" s="353"/>
      <c r="AW1" s="353"/>
      <c r="AX1" s="353"/>
      <c r="AY1" s="353"/>
      <c r="AZ1" s="353"/>
      <c r="BA1" s="353"/>
      <c r="BB1" s="353"/>
      <c r="BC1" s="353"/>
      <c r="BD1" s="353"/>
      <c r="BE1" s="353"/>
      <c r="BF1" s="353"/>
      <c r="BG1" s="353"/>
      <c r="BH1" s="353"/>
      <c r="BI1" s="353"/>
      <c r="BJ1" s="353"/>
      <c r="BK1" s="353"/>
      <c r="BL1" s="353"/>
      <c r="BM1" s="353"/>
      <c r="BN1" s="353"/>
      <c r="BO1" s="353"/>
      <c r="BP1" s="353"/>
      <c r="BQ1" s="353"/>
      <c r="BR1" s="353"/>
      <c r="BS1" s="353"/>
      <c r="BT1" s="353"/>
      <c r="BU1" s="353"/>
      <c r="BV1" s="353"/>
      <c r="BW1" s="353"/>
      <c r="BX1" s="353"/>
      <c r="BY1" s="353"/>
      <c r="BZ1" s="353"/>
      <c r="CA1" s="353"/>
      <c r="CB1" s="353"/>
      <c r="CC1" s="353"/>
      <c r="CD1" s="353"/>
      <c r="CE1" s="353"/>
      <c r="CF1" s="353"/>
      <c r="CG1" s="353"/>
      <c r="CH1" s="353"/>
      <c r="CI1" s="353"/>
      <c r="CJ1" s="353"/>
      <c r="CK1" s="353"/>
      <c r="CL1" s="353"/>
      <c r="CM1" s="353"/>
      <c r="CN1" s="353"/>
      <c r="CO1" s="353"/>
      <c r="CP1" s="353"/>
      <c r="CQ1" s="353"/>
      <c r="CR1" s="353"/>
      <c r="CS1" s="353"/>
      <c r="CT1" s="353"/>
      <c r="CU1" s="353"/>
      <c r="CV1" s="353"/>
      <c r="CW1" s="353"/>
      <c r="CX1" s="353"/>
      <c r="CY1" s="353"/>
      <c r="CZ1" s="353"/>
      <c r="DA1" s="353"/>
      <c r="DB1" s="353"/>
      <c r="DC1" s="353"/>
      <c r="DD1" s="353"/>
      <c r="DE1" s="353"/>
      <c r="DF1" s="353"/>
      <c r="DG1" s="353"/>
      <c r="DH1" s="353"/>
      <c r="DI1" s="353"/>
      <c r="DJ1" s="140"/>
      <c r="DK1" s="140"/>
      <c r="DL1" s="140"/>
      <c r="DM1" s="140"/>
      <c r="DN1" s="140"/>
      <c r="DO1" s="140"/>
    </row>
    <row r="2" spans="1:119" ht="24.75" thickBot="1" x14ac:dyDescent="0.2">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54" t="s">
        <v>65</v>
      </c>
      <c r="C3" s="355"/>
      <c r="D3" s="355"/>
      <c r="E3" s="356"/>
      <c r="F3" s="356"/>
      <c r="G3" s="356"/>
      <c r="H3" s="356"/>
      <c r="I3" s="356"/>
      <c r="J3" s="356"/>
      <c r="K3" s="356"/>
      <c r="L3" s="356" t="s">
        <v>66</v>
      </c>
      <c r="M3" s="356"/>
      <c r="N3" s="356"/>
      <c r="O3" s="356"/>
      <c r="P3" s="356"/>
      <c r="Q3" s="356"/>
      <c r="R3" s="363"/>
      <c r="S3" s="363"/>
      <c r="T3" s="363"/>
      <c r="U3" s="363"/>
      <c r="V3" s="364"/>
      <c r="W3" s="369" t="s">
        <v>67</v>
      </c>
      <c r="X3" s="370"/>
      <c r="Y3" s="370"/>
      <c r="Z3" s="370"/>
      <c r="AA3" s="370"/>
      <c r="AB3" s="355"/>
      <c r="AC3" s="363" t="s">
        <v>68</v>
      </c>
      <c r="AD3" s="370"/>
      <c r="AE3" s="370"/>
      <c r="AF3" s="370"/>
      <c r="AG3" s="370"/>
      <c r="AH3" s="370"/>
      <c r="AI3" s="370"/>
      <c r="AJ3" s="370"/>
      <c r="AK3" s="370"/>
      <c r="AL3" s="375"/>
      <c r="AM3" s="369" t="s">
        <v>69</v>
      </c>
      <c r="AN3" s="370"/>
      <c r="AO3" s="370"/>
      <c r="AP3" s="370"/>
      <c r="AQ3" s="370"/>
      <c r="AR3" s="370"/>
      <c r="AS3" s="370"/>
      <c r="AT3" s="370"/>
      <c r="AU3" s="370"/>
      <c r="AV3" s="370"/>
      <c r="AW3" s="370"/>
      <c r="AX3" s="375"/>
      <c r="AY3" s="378" t="s">
        <v>1</v>
      </c>
      <c r="AZ3" s="379"/>
      <c r="BA3" s="379"/>
      <c r="BB3" s="379"/>
      <c r="BC3" s="379"/>
      <c r="BD3" s="379"/>
      <c r="BE3" s="379"/>
      <c r="BF3" s="379"/>
      <c r="BG3" s="379"/>
      <c r="BH3" s="379"/>
      <c r="BI3" s="379"/>
      <c r="BJ3" s="379"/>
      <c r="BK3" s="379"/>
      <c r="BL3" s="379"/>
      <c r="BM3" s="380"/>
      <c r="BN3" s="369" t="s">
        <v>70</v>
      </c>
      <c r="BO3" s="370"/>
      <c r="BP3" s="370"/>
      <c r="BQ3" s="370"/>
      <c r="BR3" s="370"/>
      <c r="BS3" s="370"/>
      <c r="BT3" s="370"/>
      <c r="BU3" s="375"/>
      <c r="BV3" s="369" t="s">
        <v>71</v>
      </c>
      <c r="BW3" s="370"/>
      <c r="BX3" s="370"/>
      <c r="BY3" s="370"/>
      <c r="BZ3" s="370"/>
      <c r="CA3" s="370"/>
      <c r="CB3" s="370"/>
      <c r="CC3" s="375"/>
      <c r="CD3" s="378" t="s">
        <v>1</v>
      </c>
      <c r="CE3" s="379"/>
      <c r="CF3" s="379"/>
      <c r="CG3" s="379"/>
      <c r="CH3" s="379"/>
      <c r="CI3" s="379"/>
      <c r="CJ3" s="379"/>
      <c r="CK3" s="379"/>
      <c r="CL3" s="379"/>
      <c r="CM3" s="379"/>
      <c r="CN3" s="379"/>
      <c r="CO3" s="379"/>
      <c r="CP3" s="379"/>
      <c r="CQ3" s="379"/>
      <c r="CR3" s="379"/>
      <c r="CS3" s="380"/>
      <c r="CT3" s="369" t="s">
        <v>72</v>
      </c>
      <c r="CU3" s="370"/>
      <c r="CV3" s="370"/>
      <c r="CW3" s="370"/>
      <c r="CX3" s="370"/>
      <c r="CY3" s="370"/>
      <c r="CZ3" s="370"/>
      <c r="DA3" s="375"/>
      <c r="DB3" s="369" t="s">
        <v>73</v>
      </c>
      <c r="DC3" s="370"/>
      <c r="DD3" s="370"/>
      <c r="DE3" s="370"/>
      <c r="DF3" s="370"/>
      <c r="DG3" s="370"/>
      <c r="DH3" s="370"/>
      <c r="DI3" s="375"/>
      <c r="DJ3" s="139"/>
      <c r="DK3" s="139"/>
      <c r="DL3" s="139"/>
      <c r="DM3" s="139"/>
      <c r="DN3" s="139"/>
      <c r="DO3" s="139"/>
    </row>
    <row r="4" spans="1:119" ht="18.75" customHeight="1" x14ac:dyDescent="0.15">
      <c r="A4" s="140"/>
      <c r="B4" s="357"/>
      <c r="C4" s="358"/>
      <c r="D4" s="358"/>
      <c r="E4" s="359"/>
      <c r="F4" s="359"/>
      <c r="G4" s="359"/>
      <c r="H4" s="359"/>
      <c r="I4" s="359"/>
      <c r="J4" s="359"/>
      <c r="K4" s="359"/>
      <c r="L4" s="359"/>
      <c r="M4" s="359"/>
      <c r="N4" s="359"/>
      <c r="O4" s="359"/>
      <c r="P4" s="359"/>
      <c r="Q4" s="359"/>
      <c r="R4" s="365"/>
      <c r="S4" s="365"/>
      <c r="T4" s="365"/>
      <c r="U4" s="365"/>
      <c r="V4" s="366"/>
      <c r="W4" s="371"/>
      <c r="X4" s="372"/>
      <c r="Y4" s="372"/>
      <c r="Z4" s="372"/>
      <c r="AA4" s="372"/>
      <c r="AB4" s="358"/>
      <c r="AC4" s="365"/>
      <c r="AD4" s="372"/>
      <c r="AE4" s="372"/>
      <c r="AF4" s="372"/>
      <c r="AG4" s="372"/>
      <c r="AH4" s="372"/>
      <c r="AI4" s="372"/>
      <c r="AJ4" s="372"/>
      <c r="AK4" s="372"/>
      <c r="AL4" s="376"/>
      <c r="AM4" s="373"/>
      <c r="AN4" s="374"/>
      <c r="AO4" s="374"/>
      <c r="AP4" s="374"/>
      <c r="AQ4" s="374"/>
      <c r="AR4" s="374"/>
      <c r="AS4" s="374"/>
      <c r="AT4" s="374"/>
      <c r="AU4" s="374"/>
      <c r="AV4" s="374"/>
      <c r="AW4" s="374"/>
      <c r="AX4" s="377"/>
      <c r="AY4" s="381" t="s">
        <v>74</v>
      </c>
      <c r="AZ4" s="382"/>
      <c r="BA4" s="382"/>
      <c r="BB4" s="382"/>
      <c r="BC4" s="382"/>
      <c r="BD4" s="382"/>
      <c r="BE4" s="382"/>
      <c r="BF4" s="382"/>
      <c r="BG4" s="382"/>
      <c r="BH4" s="382"/>
      <c r="BI4" s="382"/>
      <c r="BJ4" s="382"/>
      <c r="BK4" s="382"/>
      <c r="BL4" s="382"/>
      <c r="BM4" s="383"/>
      <c r="BN4" s="384">
        <v>23933202</v>
      </c>
      <c r="BO4" s="385"/>
      <c r="BP4" s="385"/>
      <c r="BQ4" s="385"/>
      <c r="BR4" s="385"/>
      <c r="BS4" s="385"/>
      <c r="BT4" s="385"/>
      <c r="BU4" s="386"/>
      <c r="BV4" s="384">
        <v>26176632</v>
      </c>
      <c r="BW4" s="385"/>
      <c r="BX4" s="385"/>
      <c r="BY4" s="385"/>
      <c r="BZ4" s="385"/>
      <c r="CA4" s="385"/>
      <c r="CB4" s="385"/>
      <c r="CC4" s="386"/>
      <c r="CD4" s="387" t="s">
        <v>75</v>
      </c>
      <c r="CE4" s="388"/>
      <c r="CF4" s="388"/>
      <c r="CG4" s="388"/>
      <c r="CH4" s="388"/>
      <c r="CI4" s="388"/>
      <c r="CJ4" s="388"/>
      <c r="CK4" s="388"/>
      <c r="CL4" s="388"/>
      <c r="CM4" s="388"/>
      <c r="CN4" s="388"/>
      <c r="CO4" s="388"/>
      <c r="CP4" s="388"/>
      <c r="CQ4" s="388"/>
      <c r="CR4" s="388"/>
      <c r="CS4" s="389"/>
      <c r="CT4" s="390">
        <v>1.2</v>
      </c>
      <c r="CU4" s="391"/>
      <c r="CV4" s="391"/>
      <c r="CW4" s="391"/>
      <c r="CX4" s="391"/>
      <c r="CY4" s="391"/>
      <c r="CZ4" s="391"/>
      <c r="DA4" s="392"/>
      <c r="DB4" s="390">
        <v>2.7</v>
      </c>
      <c r="DC4" s="391"/>
      <c r="DD4" s="391"/>
      <c r="DE4" s="391"/>
      <c r="DF4" s="391"/>
      <c r="DG4" s="391"/>
      <c r="DH4" s="391"/>
      <c r="DI4" s="392"/>
      <c r="DJ4" s="139"/>
      <c r="DK4" s="139"/>
      <c r="DL4" s="139"/>
      <c r="DM4" s="139"/>
      <c r="DN4" s="139"/>
      <c r="DO4" s="139"/>
    </row>
    <row r="5" spans="1:119" ht="18.75" customHeight="1" x14ac:dyDescent="0.15">
      <c r="A5" s="140"/>
      <c r="B5" s="360"/>
      <c r="C5" s="361"/>
      <c r="D5" s="361"/>
      <c r="E5" s="362"/>
      <c r="F5" s="362"/>
      <c r="G5" s="362"/>
      <c r="H5" s="362"/>
      <c r="I5" s="362"/>
      <c r="J5" s="362"/>
      <c r="K5" s="362"/>
      <c r="L5" s="362"/>
      <c r="M5" s="362"/>
      <c r="N5" s="362"/>
      <c r="O5" s="362"/>
      <c r="P5" s="362"/>
      <c r="Q5" s="362"/>
      <c r="R5" s="367"/>
      <c r="S5" s="367"/>
      <c r="T5" s="367"/>
      <c r="U5" s="367"/>
      <c r="V5" s="368"/>
      <c r="W5" s="373"/>
      <c r="X5" s="374"/>
      <c r="Y5" s="374"/>
      <c r="Z5" s="374"/>
      <c r="AA5" s="374"/>
      <c r="AB5" s="361"/>
      <c r="AC5" s="367"/>
      <c r="AD5" s="374"/>
      <c r="AE5" s="374"/>
      <c r="AF5" s="374"/>
      <c r="AG5" s="374"/>
      <c r="AH5" s="374"/>
      <c r="AI5" s="374"/>
      <c r="AJ5" s="374"/>
      <c r="AK5" s="374"/>
      <c r="AL5" s="377"/>
      <c r="AM5" s="393" t="s">
        <v>76</v>
      </c>
      <c r="AN5" s="394"/>
      <c r="AO5" s="394"/>
      <c r="AP5" s="394"/>
      <c r="AQ5" s="394"/>
      <c r="AR5" s="394"/>
      <c r="AS5" s="394"/>
      <c r="AT5" s="395"/>
      <c r="AU5" s="396" t="s">
        <v>77</v>
      </c>
      <c r="AV5" s="397"/>
      <c r="AW5" s="397"/>
      <c r="AX5" s="397"/>
      <c r="AY5" s="398" t="s">
        <v>78</v>
      </c>
      <c r="AZ5" s="399"/>
      <c r="BA5" s="399"/>
      <c r="BB5" s="399"/>
      <c r="BC5" s="399"/>
      <c r="BD5" s="399"/>
      <c r="BE5" s="399"/>
      <c r="BF5" s="399"/>
      <c r="BG5" s="399"/>
      <c r="BH5" s="399"/>
      <c r="BI5" s="399"/>
      <c r="BJ5" s="399"/>
      <c r="BK5" s="399"/>
      <c r="BL5" s="399"/>
      <c r="BM5" s="400"/>
      <c r="BN5" s="347">
        <v>23734690</v>
      </c>
      <c r="BO5" s="348"/>
      <c r="BP5" s="348"/>
      <c r="BQ5" s="348"/>
      <c r="BR5" s="348"/>
      <c r="BS5" s="348"/>
      <c r="BT5" s="348"/>
      <c r="BU5" s="349"/>
      <c r="BV5" s="347">
        <v>25758105</v>
      </c>
      <c r="BW5" s="348"/>
      <c r="BX5" s="348"/>
      <c r="BY5" s="348"/>
      <c r="BZ5" s="348"/>
      <c r="CA5" s="348"/>
      <c r="CB5" s="348"/>
      <c r="CC5" s="349"/>
      <c r="CD5" s="350" t="s">
        <v>79</v>
      </c>
      <c r="CE5" s="351"/>
      <c r="CF5" s="351"/>
      <c r="CG5" s="351"/>
      <c r="CH5" s="351"/>
      <c r="CI5" s="351"/>
      <c r="CJ5" s="351"/>
      <c r="CK5" s="351"/>
      <c r="CL5" s="351"/>
      <c r="CM5" s="351"/>
      <c r="CN5" s="351"/>
      <c r="CO5" s="351"/>
      <c r="CP5" s="351"/>
      <c r="CQ5" s="351"/>
      <c r="CR5" s="351"/>
      <c r="CS5" s="352"/>
      <c r="CT5" s="344">
        <v>99.2</v>
      </c>
      <c r="CU5" s="345"/>
      <c r="CV5" s="345"/>
      <c r="CW5" s="345"/>
      <c r="CX5" s="345"/>
      <c r="CY5" s="345"/>
      <c r="CZ5" s="345"/>
      <c r="DA5" s="346"/>
      <c r="DB5" s="344">
        <v>96.5</v>
      </c>
      <c r="DC5" s="345"/>
      <c r="DD5" s="345"/>
      <c r="DE5" s="345"/>
      <c r="DF5" s="345"/>
      <c r="DG5" s="345"/>
      <c r="DH5" s="345"/>
      <c r="DI5" s="346"/>
      <c r="DJ5" s="139"/>
      <c r="DK5" s="139"/>
      <c r="DL5" s="139"/>
      <c r="DM5" s="139"/>
      <c r="DN5" s="139"/>
      <c r="DO5" s="139"/>
    </row>
    <row r="6" spans="1:119" ht="18.75" customHeight="1" x14ac:dyDescent="0.15">
      <c r="A6" s="140"/>
      <c r="B6" s="401" t="s">
        <v>80</v>
      </c>
      <c r="C6" s="402"/>
      <c r="D6" s="402"/>
      <c r="E6" s="403"/>
      <c r="F6" s="403"/>
      <c r="G6" s="403"/>
      <c r="H6" s="403"/>
      <c r="I6" s="403"/>
      <c r="J6" s="403"/>
      <c r="K6" s="403"/>
      <c r="L6" s="403" t="s">
        <v>81</v>
      </c>
      <c r="M6" s="403"/>
      <c r="N6" s="403"/>
      <c r="O6" s="403"/>
      <c r="P6" s="403"/>
      <c r="Q6" s="403"/>
      <c r="R6" s="407"/>
      <c r="S6" s="407"/>
      <c r="T6" s="407"/>
      <c r="U6" s="407"/>
      <c r="V6" s="408"/>
      <c r="W6" s="411" t="s">
        <v>82</v>
      </c>
      <c r="X6" s="412"/>
      <c r="Y6" s="412"/>
      <c r="Z6" s="412"/>
      <c r="AA6" s="412"/>
      <c r="AB6" s="402"/>
      <c r="AC6" s="415" t="s">
        <v>83</v>
      </c>
      <c r="AD6" s="416"/>
      <c r="AE6" s="416"/>
      <c r="AF6" s="416"/>
      <c r="AG6" s="416"/>
      <c r="AH6" s="416"/>
      <c r="AI6" s="416"/>
      <c r="AJ6" s="416"/>
      <c r="AK6" s="416"/>
      <c r="AL6" s="417"/>
      <c r="AM6" s="393" t="s">
        <v>84</v>
      </c>
      <c r="AN6" s="394"/>
      <c r="AO6" s="394"/>
      <c r="AP6" s="394"/>
      <c r="AQ6" s="394"/>
      <c r="AR6" s="394"/>
      <c r="AS6" s="394"/>
      <c r="AT6" s="395"/>
      <c r="AU6" s="396" t="s">
        <v>77</v>
      </c>
      <c r="AV6" s="397"/>
      <c r="AW6" s="397"/>
      <c r="AX6" s="397"/>
      <c r="AY6" s="398" t="s">
        <v>85</v>
      </c>
      <c r="AZ6" s="399"/>
      <c r="BA6" s="399"/>
      <c r="BB6" s="399"/>
      <c r="BC6" s="399"/>
      <c r="BD6" s="399"/>
      <c r="BE6" s="399"/>
      <c r="BF6" s="399"/>
      <c r="BG6" s="399"/>
      <c r="BH6" s="399"/>
      <c r="BI6" s="399"/>
      <c r="BJ6" s="399"/>
      <c r="BK6" s="399"/>
      <c r="BL6" s="399"/>
      <c r="BM6" s="400"/>
      <c r="BN6" s="347">
        <v>198512</v>
      </c>
      <c r="BO6" s="348"/>
      <c r="BP6" s="348"/>
      <c r="BQ6" s="348"/>
      <c r="BR6" s="348"/>
      <c r="BS6" s="348"/>
      <c r="BT6" s="348"/>
      <c r="BU6" s="349"/>
      <c r="BV6" s="347">
        <v>418527</v>
      </c>
      <c r="BW6" s="348"/>
      <c r="BX6" s="348"/>
      <c r="BY6" s="348"/>
      <c r="BZ6" s="348"/>
      <c r="CA6" s="348"/>
      <c r="CB6" s="348"/>
      <c r="CC6" s="349"/>
      <c r="CD6" s="350" t="s">
        <v>86</v>
      </c>
      <c r="CE6" s="351"/>
      <c r="CF6" s="351"/>
      <c r="CG6" s="351"/>
      <c r="CH6" s="351"/>
      <c r="CI6" s="351"/>
      <c r="CJ6" s="351"/>
      <c r="CK6" s="351"/>
      <c r="CL6" s="351"/>
      <c r="CM6" s="351"/>
      <c r="CN6" s="351"/>
      <c r="CO6" s="351"/>
      <c r="CP6" s="351"/>
      <c r="CQ6" s="351"/>
      <c r="CR6" s="351"/>
      <c r="CS6" s="352"/>
      <c r="CT6" s="424">
        <v>106.2</v>
      </c>
      <c r="CU6" s="425"/>
      <c r="CV6" s="425"/>
      <c r="CW6" s="425"/>
      <c r="CX6" s="425"/>
      <c r="CY6" s="425"/>
      <c r="CZ6" s="425"/>
      <c r="DA6" s="426"/>
      <c r="DB6" s="424">
        <v>104.7</v>
      </c>
      <c r="DC6" s="425"/>
      <c r="DD6" s="425"/>
      <c r="DE6" s="425"/>
      <c r="DF6" s="425"/>
      <c r="DG6" s="425"/>
      <c r="DH6" s="425"/>
      <c r="DI6" s="426"/>
      <c r="DJ6" s="139"/>
      <c r="DK6" s="139"/>
      <c r="DL6" s="139"/>
      <c r="DM6" s="139"/>
      <c r="DN6" s="139"/>
      <c r="DO6" s="139"/>
    </row>
    <row r="7" spans="1:119" ht="18.75" customHeight="1" x14ac:dyDescent="0.15">
      <c r="A7" s="140"/>
      <c r="B7" s="357"/>
      <c r="C7" s="358"/>
      <c r="D7" s="358"/>
      <c r="E7" s="359"/>
      <c r="F7" s="359"/>
      <c r="G7" s="359"/>
      <c r="H7" s="359"/>
      <c r="I7" s="359"/>
      <c r="J7" s="359"/>
      <c r="K7" s="359"/>
      <c r="L7" s="359"/>
      <c r="M7" s="359"/>
      <c r="N7" s="359"/>
      <c r="O7" s="359"/>
      <c r="P7" s="359"/>
      <c r="Q7" s="359"/>
      <c r="R7" s="365"/>
      <c r="S7" s="365"/>
      <c r="T7" s="365"/>
      <c r="U7" s="365"/>
      <c r="V7" s="366"/>
      <c r="W7" s="371"/>
      <c r="X7" s="372"/>
      <c r="Y7" s="372"/>
      <c r="Z7" s="372"/>
      <c r="AA7" s="372"/>
      <c r="AB7" s="358"/>
      <c r="AC7" s="418"/>
      <c r="AD7" s="419"/>
      <c r="AE7" s="419"/>
      <c r="AF7" s="419"/>
      <c r="AG7" s="419"/>
      <c r="AH7" s="419"/>
      <c r="AI7" s="419"/>
      <c r="AJ7" s="419"/>
      <c r="AK7" s="419"/>
      <c r="AL7" s="420"/>
      <c r="AM7" s="393" t="s">
        <v>87</v>
      </c>
      <c r="AN7" s="394"/>
      <c r="AO7" s="394"/>
      <c r="AP7" s="394"/>
      <c r="AQ7" s="394"/>
      <c r="AR7" s="394"/>
      <c r="AS7" s="394"/>
      <c r="AT7" s="395"/>
      <c r="AU7" s="396" t="s">
        <v>88</v>
      </c>
      <c r="AV7" s="397"/>
      <c r="AW7" s="397"/>
      <c r="AX7" s="397"/>
      <c r="AY7" s="398" t="s">
        <v>89</v>
      </c>
      <c r="AZ7" s="399"/>
      <c r="BA7" s="399"/>
      <c r="BB7" s="399"/>
      <c r="BC7" s="399"/>
      <c r="BD7" s="399"/>
      <c r="BE7" s="399"/>
      <c r="BF7" s="399"/>
      <c r="BG7" s="399"/>
      <c r="BH7" s="399"/>
      <c r="BI7" s="399"/>
      <c r="BJ7" s="399"/>
      <c r="BK7" s="399"/>
      <c r="BL7" s="399"/>
      <c r="BM7" s="400"/>
      <c r="BN7" s="347">
        <v>20337</v>
      </c>
      <c r="BO7" s="348"/>
      <c r="BP7" s="348"/>
      <c r="BQ7" s="348"/>
      <c r="BR7" s="348"/>
      <c r="BS7" s="348"/>
      <c r="BT7" s="348"/>
      <c r="BU7" s="349"/>
      <c r="BV7" s="347">
        <v>14079</v>
      </c>
      <c r="BW7" s="348"/>
      <c r="BX7" s="348"/>
      <c r="BY7" s="348"/>
      <c r="BZ7" s="348"/>
      <c r="CA7" s="348"/>
      <c r="CB7" s="348"/>
      <c r="CC7" s="349"/>
      <c r="CD7" s="350" t="s">
        <v>90</v>
      </c>
      <c r="CE7" s="351"/>
      <c r="CF7" s="351"/>
      <c r="CG7" s="351"/>
      <c r="CH7" s="351"/>
      <c r="CI7" s="351"/>
      <c r="CJ7" s="351"/>
      <c r="CK7" s="351"/>
      <c r="CL7" s="351"/>
      <c r="CM7" s="351"/>
      <c r="CN7" s="351"/>
      <c r="CO7" s="351"/>
      <c r="CP7" s="351"/>
      <c r="CQ7" s="351"/>
      <c r="CR7" s="351"/>
      <c r="CS7" s="352"/>
      <c r="CT7" s="347">
        <v>14784865</v>
      </c>
      <c r="CU7" s="348"/>
      <c r="CV7" s="348"/>
      <c r="CW7" s="348"/>
      <c r="CX7" s="348"/>
      <c r="CY7" s="348"/>
      <c r="CZ7" s="348"/>
      <c r="DA7" s="349"/>
      <c r="DB7" s="347">
        <v>14932745</v>
      </c>
      <c r="DC7" s="348"/>
      <c r="DD7" s="348"/>
      <c r="DE7" s="348"/>
      <c r="DF7" s="348"/>
      <c r="DG7" s="348"/>
      <c r="DH7" s="348"/>
      <c r="DI7" s="349"/>
      <c r="DJ7" s="139"/>
      <c r="DK7" s="139"/>
      <c r="DL7" s="139"/>
      <c r="DM7" s="139"/>
      <c r="DN7" s="139"/>
      <c r="DO7" s="139"/>
    </row>
    <row r="8" spans="1:119" ht="18.75" customHeight="1" thickBot="1" x14ac:dyDescent="0.2">
      <c r="A8" s="140"/>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393" t="s">
        <v>91</v>
      </c>
      <c r="AN8" s="394"/>
      <c r="AO8" s="394"/>
      <c r="AP8" s="394"/>
      <c r="AQ8" s="394"/>
      <c r="AR8" s="394"/>
      <c r="AS8" s="394"/>
      <c r="AT8" s="395"/>
      <c r="AU8" s="396" t="s">
        <v>92</v>
      </c>
      <c r="AV8" s="397"/>
      <c r="AW8" s="397"/>
      <c r="AX8" s="397"/>
      <c r="AY8" s="398" t="s">
        <v>93</v>
      </c>
      <c r="AZ8" s="399"/>
      <c r="BA8" s="399"/>
      <c r="BB8" s="399"/>
      <c r="BC8" s="399"/>
      <c r="BD8" s="399"/>
      <c r="BE8" s="399"/>
      <c r="BF8" s="399"/>
      <c r="BG8" s="399"/>
      <c r="BH8" s="399"/>
      <c r="BI8" s="399"/>
      <c r="BJ8" s="399"/>
      <c r="BK8" s="399"/>
      <c r="BL8" s="399"/>
      <c r="BM8" s="400"/>
      <c r="BN8" s="347">
        <v>178175</v>
      </c>
      <c r="BO8" s="348"/>
      <c r="BP8" s="348"/>
      <c r="BQ8" s="348"/>
      <c r="BR8" s="348"/>
      <c r="BS8" s="348"/>
      <c r="BT8" s="348"/>
      <c r="BU8" s="349"/>
      <c r="BV8" s="347">
        <v>404448</v>
      </c>
      <c r="BW8" s="348"/>
      <c r="BX8" s="348"/>
      <c r="BY8" s="348"/>
      <c r="BZ8" s="348"/>
      <c r="CA8" s="348"/>
      <c r="CB8" s="348"/>
      <c r="CC8" s="349"/>
      <c r="CD8" s="350" t="s">
        <v>94</v>
      </c>
      <c r="CE8" s="351"/>
      <c r="CF8" s="351"/>
      <c r="CG8" s="351"/>
      <c r="CH8" s="351"/>
      <c r="CI8" s="351"/>
      <c r="CJ8" s="351"/>
      <c r="CK8" s="351"/>
      <c r="CL8" s="351"/>
      <c r="CM8" s="351"/>
      <c r="CN8" s="351"/>
      <c r="CO8" s="351"/>
      <c r="CP8" s="351"/>
      <c r="CQ8" s="351"/>
      <c r="CR8" s="351"/>
      <c r="CS8" s="352"/>
      <c r="CT8" s="427">
        <v>0.63</v>
      </c>
      <c r="CU8" s="428"/>
      <c r="CV8" s="428"/>
      <c r="CW8" s="428"/>
      <c r="CX8" s="428"/>
      <c r="CY8" s="428"/>
      <c r="CZ8" s="428"/>
      <c r="DA8" s="429"/>
      <c r="DB8" s="427">
        <v>0.63</v>
      </c>
      <c r="DC8" s="428"/>
      <c r="DD8" s="428"/>
      <c r="DE8" s="428"/>
      <c r="DF8" s="428"/>
      <c r="DG8" s="428"/>
      <c r="DH8" s="428"/>
      <c r="DI8" s="429"/>
      <c r="DJ8" s="139"/>
      <c r="DK8" s="139"/>
      <c r="DL8" s="139"/>
      <c r="DM8" s="139"/>
      <c r="DN8" s="139"/>
      <c r="DO8" s="139"/>
    </row>
    <row r="9" spans="1:119" ht="18.75" customHeight="1" thickBot="1" x14ac:dyDescent="0.2">
      <c r="A9" s="140"/>
      <c r="B9" s="378" t="s">
        <v>95</v>
      </c>
      <c r="C9" s="379"/>
      <c r="D9" s="379"/>
      <c r="E9" s="379"/>
      <c r="F9" s="379"/>
      <c r="G9" s="379"/>
      <c r="H9" s="379"/>
      <c r="I9" s="379"/>
      <c r="J9" s="379"/>
      <c r="K9" s="430"/>
      <c r="L9" s="431" t="s">
        <v>96</v>
      </c>
      <c r="M9" s="432"/>
      <c r="N9" s="432"/>
      <c r="O9" s="432"/>
      <c r="P9" s="432"/>
      <c r="Q9" s="433"/>
      <c r="R9" s="434">
        <v>71112</v>
      </c>
      <c r="S9" s="435"/>
      <c r="T9" s="435"/>
      <c r="U9" s="435"/>
      <c r="V9" s="436"/>
      <c r="W9" s="369" t="s">
        <v>97</v>
      </c>
      <c r="X9" s="370"/>
      <c r="Y9" s="370"/>
      <c r="Z9" s="370"/>
      <c r="AA9" s="370"/>
      <c r="AB9" s="370"/>
      <c r="AC9" s="370"/>
      <c r="AD9" s="370"/>
      <c r="AE9" s="370"/>
      <c r="AF9" s="370"/>
      <c r="AG9" s="370"/>
      <c r="AH9" s="370"/>
      <c r="AI9" s="370"/>
      <c r="AJ9" s="370"/>
      <c r="AK9" s="370"/>
      <c r="AL9" s="375"/>
      <c r="AM9" s="393" t="s">
        <v>98</v>
      </c>
      <c r="AN9" s="394"/>
      <c r="AO9" s="394"/>
      <c r="AP9" s="394"/>
      <c r="AQ9" s="394"/>
      <c r="AR9" s="394"/>
      <c r="AS9" s="394"/>
      <c r="AT9" s="395"/>
      <c r="AU9" s="396" t="s">
        <v>77</v>
      </c>
      <c r="AV9" s="397"/>
      <c r="AW9" s="397"/>
      <c r="AX9" s="397"/>
      <c r="AY9" s="398" t="s">
        <v>99</v>
      </c>
      <c r="AZ9" s="399"/>
      <c r="BA9" s="399"/>
      <c r="BB9" s="399"/>
      <c r="BC9" s="399"/>
      <c r="BD9" s="399"/>
      <c r="BE9" s="399"/>
      <c r="BF9" s="399"/>
      <c r="BG9" s="399"/>
      <c r="BH9" s="399"/>
      <c r="BI9" s="399"/>
      <c r="BJ9" s="399"/>
      <c r="BK9" s="399"/>
      <c r="BL9" s="399"/>
      <c r="BM9" s="400"/>
      <c r="BN9" s="347">
        <v>-226273</v>
      </c>
      <c r="BO9" s="348"/>
      <c r="BP9" s="348"/>
      <c r="BQ9" s="348"/>
      <c r="BR9" s="348"/>
      <c r="BS9" s="348"/>
      <c r="BT9" s="348"/>
      <c r="BU9" s="349"/>
      <c r="BV9" s="347">
        <v>392790</v>
      </c>
      <c r="BW9" s="348"/>
      <c r="BX9" s="348"/>
      <c r="BY9" s="348"/>
      <c r="BZ9" s="348"/>
      <c r="CA9" s="348"/>
      <c r="CB9" s="348"/>
      <c r="CC9" s="349"/>
      <c r="CD9" s="350" t="s">
        <v>100</v>
      </c>
      <c r="CE9" s="351"/>
      <c r="CF9" s="351"/>
      <c r="CG9" s="351"/>
      <c r="CH9" s="351"/>
      <c r="CI9" s="351"/>
      <c r="CJ9" s="351"/>
      <c r="CK9" s="351"/>
      <c r="CL9" s="351"/>
      <c r="CM9" s="351"/>
      <c r="CN9" s="351"/>
      <c r="CO9" s="351"/>
      <c r="CP9" s="351"/>
      <c r="CQ9" s="351"/>
      <c r="CR9" s="351"/>
      <c r="CS9" s="352"/>
      <c r="CT9" s="344">
        <v>12.8</v>
      </c>
      <c r="CU9" s="345"/>
      <c r="CV9" s="345"/>
      <c r="CW9" s="345"/>
      <c r="CX9" s="345"/>
      <c r="CY9" s="345"/>
      <c r="CZ9" s="345"/>
      <c r="DA9" s="346"/>
      <c r="DB9" s="344">
        <v>10.8</v>
      </c>
      <c r="DC9" s="345"/>
      <c r="DD9" s="345"/>
      <c r="DE9" s="345"/>
      <c r="DF9" s="345"/>
      <c r="DG9" s="345"/>
      <c r="DH9" s="345"/>
      <c r="DI9" s="346"/>
      <c r="DJ9" s="139"/>
      <c r="DK9" s="139"/>
      <c r="DL9" s="139"/>
      <c r="DM9" s="139"/>
      <c r="DN9" s="139"/>
      <c r="DO9" s="139"/>
    </row>
    <row r="10" spans="1:119" ht="18.75" customHeight="1" thickBot="1" x14ac:dyDescent="0.2">
      <c r="A10" s="140"/>
      <c r="B10" s="378"/>
      <c r="C10" s="379"/>
      <c r="D10" s="379"/>
      <c r="E10" s="379"/>
      <c r="F10" s="379"/>
      <c r="G10" s="379"/>
      <c r="H10" s="379"/>
      <c r="I10" s="379"/>
      <c r="J10" s="379"/>
      <c r="K10" s="430"/>
      <c r="L10" s="437" t="s">
        <v>101</v>
      </c>
      <c r="M10" s="394"/>
      <c r="N10" s="394"/>
      <c r="O10" s="394"/>
      <c r="P10" s="394"/>
      <c r="Q10" s="395"/>
      <c r="R10" s="438">
        <v>74773</v>
      </c>
      <c r="S10" s="439"/>
      <c r="T10" s="439"/>
      <c r="U10" s="439"/>
      <c r="V10" s="440"/>
      <c r="W10" s="371"/>
      <c r="X10" s="372"/>
      <c r="Y10" s="372"/>
      <c r="Z10" s="372"/>
      <c r="AA10" s="372"/>
      <c r="AB10" s="372"/>
      <c r="AC10" s="372"/>
      <c r="AD10" s="372"/>
      <c r="AE10" s="372"/>
      <c r="AF10" s="372"/>
      <c r="AG10" s="372"/>
      <c r="AH10" s="372"/>
      <c r="AI10" s="372"/>
      <c r="AJ10" s="372"/>
      <c r="AK10" s="372"/>
      <c r="AL10" s="376"/>
      <c r="AM10" s="393" t="s">
        <v>102</v>
      </c>
      <c r="AN10" s="394"/>
      <c r="AO10" s="394"/>
      <c r="AP10" s="394"/>
      <c r="AQ10" s="394"/>
      <c r="AR10" s="394"/>
      <c r="AS10" s="394"/>
      <c r="AT10" s="395"/>
      <c r="AU10" s="396" t="s">
        <v>103</v>
      </c>
      <c r="AV10" s="397"/>
      <c r="AW10" s="397"/>
      <c r="AX10" s="397"/>
      <c r="AY10" s="398" t="s">
        <v>104</v>
      </c>
      <c r="AZ10" s="399"/>
      <c r="BA10" s="399"/>
      <c r="BB10" s="399"/>
      <c r="BC10" s="399"/>
      <c r="BD10" s="399"/>
      <c r="BE10" s="399"/>
      <c r="BF10" s="399"/>
      <c r="BG10" s="399"/>
      <c r="BH10" s="399"/>
      <c r="BI10" s="399"/>
      <c r="BJ10" s="399"/>
      <c r="BK10" s="399"/>
      <c r="BL10" s="399"/>
      <c r="BM10" s="400"/>
      <c r="BN10" s="347">
        <v>4070</v>
      </c>
      <c r="BO10" s="348"/>
      <c r="BP10" s="348"/>
      <c r="BQ10" s="348"/>
      <c r="BR10" s="348"/>
      <c r="BS10" s="348"/>
      <c r="BT10" s="348"/>
      <c r="BU10" s="349"/>
      <c r="BV10" s="347">
        <v>972876</v>
      </c>
      <c r="BW10" s="348"/>
      <c r="BX10" s="348"/>
      <c r="BY10" s="348"/>
      <c r="BZ10" s="348"/>
      <c r="CA10" s="348"/>
      <c r="CB10" s="348"/>
      <c r="CC10" s="34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78"/>
      <c r="C11" s="379"/>
      <c r="D11" s="379"/>
      <c r="E11" s="379"/>
      <c r="F11" s="379"/>
      <c r="G11" s="379"/>
      <c r="H11" s="379"/>
      <c r="I11" s="379"/>
      <c r="J11" s="379"/>
      <c r="K11" s="430"/>
      <c r="L11" s="441" t="s">
        <v>106</v>
      </c>
      <c r="M11" s="442"/>
      <c r="N11" s="442"/>
      <c r="O11" s="442"/>
      <c r="P11" s="442"/>
      <c r="Q11" s="443"/>
      <c r="R11" s="444" t="s">
        <v>107</v>
      </c>
      <c r="S11" s="445"/>
      <c r="T11" s="445"/>
      <c r="U11" s="445"/>
      <c r="V11" s="446"/>
      <c r="W11" s="371"/>
      <c r="X11" s="372"/>
      <c r="Y11" s="372"/>
      <c r="Z11" s="372"/>
      <c r="AA11" s="372"/>
      <c r="AB11" s="372"/>
      <c r="AC11" s="372"/>
      <c r="AD11" s="372"/>
      <c r="AE11" s="372"/>
      <c r="AF11" s="372"/>
      <c r="AG11" s="372"/>
      <c r="AH11" s="372"/>
      <c r="AI11" s="372"/>
      <c r="AJ11" s="372"/>
      <c r="AK11" s="372"/>
      <c r="AL11" s="376"/>
      <c r="AM11" s="393" t="s">
        <v>108</v>
      </c>
      <c r="AN11" s="394"/>
      <c r="AO11" s="394"/>
      <c r="AP11" s="394"/>
      <c r="AQ11" s="394"/>
      <c r="AR11" s="394"/>
      <c r="AS11" s="394"/>
      <c r="AT11" s="395"/>
      <c r="AU11" s="396" t="s">
        <v>77</v>
      </c>
      <c r="AV11" s="397"/>
      <c r="AW11" s="397"/>
      <c r="AX11" s="397"/>
      <c r="AY11" s="398" t="s">
        <v>109</v>
      </c>
      <c r="AZ11" s="399"/>
      <c r="BA11" s="399"/>
      <c r="BB11" s="399"/>
      <c r="BC11" s="399"/>
      <c r="BD11" s="399"/>
      <c r="BE11" s="399"/>
      <c r="BF11" s="399"/>
      <c r="BG11" s="399"/>
      <c r="BH11" s="399"/>
      <c r="BI11" s="399"/>
      <c r="BJ11" s="399"/>
      <c r="BK11" s="399"/>
      <c r="BL11" s="399"/>
      <c r="BM11" s="400"/>
      <c r="BN11" s="347">
        <v>1458</v>
      </c>
      <c r="BO11" s="348"/>
      <c r="BP11" s="348"/>
      <c r="BQ11" s="348"/>
      <c r="BR11" s="348"/>
      <c r="BS11" s="348"/>
      <c r="BT11" s="348"/>
      <c r="BU11" s="349"/>
      <c r="BV11" s="347">
        <v>176</v>
      </c>
      <c r="BW11" s="348"/>
      <c r="BX11" s="348"/>
      <c r="BY11" s="348"/>
      <c r="BZ11" s="348"/>
      <c r="CA11" s="348"/>
      <c r="CB11" s="348"/>
      <c r="CC11" s="349"/>
      <c r="CD11" s="350" t="s">
        <v>110</v>
      </c>
      <c r="CE11" s="351"/>
      <c r="CF11" s="351"/>
      <c r="CG11" s="351"/>
      <c r="CH11" s="351"/>
      <c r="CI11" s="351"/>
      <c r="CJ11" s="351"/>
      <c r="CK11" s="351"/>
      <c r="CL11" s="351"/>
      <c r="CM11" s="351"/>
      <c r="CN11" s="351"/>
      <c r="CO11" s="351"/>
      <c r="CP11" s="351"/>
      <c r="CQ11" s="351"/>
      <c r="CR11" s="351"/>
      <c r="CS11" s="352"/>
      <c r="CT11" s="427" t="s">
        <v>111</v>
      </c>
      <c r="CU11" s="428"/>
      <c r="CV11" s="428"/>
      <c r="CW11" s="428"/>
      <c r="CX11" s="428"/>
      <c r="CY11" s="428"/>
      <c r="CZ11" s="428"/>
      <c r="DA11" s="429"/>
      <c r="DB11" s="427" t="s">
        <v>111</v>
      </c>
      <c r="DC11" s="428"/>
      <c r="DD11" s="428"/>
      <c r="DE11" s="428"/>
      <c r="DF11" s="428"/>
      <c r="DG11" s="428"/>
      <c r="DH11" s="428"/>
      <c r="DI11" s="429"/>
      <c r="DJ11" s="139"/>
      <c r="DK11" s="139"/>
      <c r="DL11" s="139"/>
      <c r="DM11" s="139"/>
      <c r="DN11" s="139"/>
      <c r="DO11" s="139"/>
    </row>
    <row r="12" spans="1:119" ht="18.75" customHeight="1" x14ac:dyDescent="0.15">
      <c r="A12" s="140"/>
      <c r="B12" s="461" t="s">
        <v>112</v>
      </c>
      <c r="C12" s="462"/>
      <c r="D12" s="462"/>
      <c r="E12" s="462"/>
      <c r="F12" s="462"/>
      <c r="G12" s="462"/>
      <c r="H12" s="462"/>
      <c r="I12" s="462"/>
      <c r="J12" s="462"/>
      <c r="K12" s="463"/>
      <c r="L12" s="470" t="s">
        <v>113</v>
      </c>
      <c r="M12" s="471"/>
      <c r="N12" s="471"/>
      <c r="O12" s="471"/>
      <c r="P12" s="471"/>
      <c r="Q12" s="472"/>
      <c r="R12" s="473">
        <v>70698</v>
      </c>
      <c r="S12" s="474"/>
      <c r="T12" s="474"/>
      <c r="U12" s="474"/>
      <c r="V12" s="475"/>
      <c r="W12" s="476" t="s">
        <v>1</v>
      </c>
      <c r="X12" s="397"/>
      <c r="Y12" s="397"/>
      <c r="Z12" s="397"/>
      <c r="AA12" s="397"/>
      <c r="AB12" s="477"/>
      <c r="AC12" s="396" t="s">
        <v>114</v>
      </c>
      <c r="AD12" s="397"/>
      <c r="AE12" s="397"/>
      <c r="AF12" s="397"/>
      <c r="AG12" s="477"/>
      <c r="AH12" s="396" t="s">
        <v>115</v>
      </c>
      <c r="AI12" s="397"/>
      <c r="AJ12" s="397"/>
      <c r="AK12" s="397"/>
      <c r="AL12" s="478"/>
      <c r="AM12" s="393" t="s">
        <v>116</v>
      </c>
      <c r="AN12" s="394"/>
      <c r="AO12" s="394"/>
      <c r="AP12" s="394"/>
      <c r="AQ12" s="394"/>
      <c r="AR12" s="394"/>
      <c r="AS12" s="394"/>
      <c r="AT12" s="395"/>
      <c r="AU12" s="396" t="s">
        <v>117</v>
      </c>
      <c r="AV12" s="397"/>
      <c r="AW12" s="397"/>
      <c r="AX12" s="397"/>
      <c r="AY12" s="398" t="s">
        <v>118</v>
      </c>
      <c r="AZ12" s="399"/>
      <c r="BA12" s="399"/>
      <c r="BB12" s="399"/>
      <c r="BC12" s="399"/>
      <c r="BD12" s="399"/>
      <c r="BE12" s="399"/>
      <c r="BF12" s="399"/>
      <c r="BG12" s="399"/>
      <c r="BH12" s="399"/>
      <c r="BI12" s="399"/>
      <c r="BJ12" s="399"/>
      <c r="BK12" s="399"/>
      <c r="BL12" s="399"/>
      <c r="BM12" s="400"/>
      <c r="BN12" s="347" t="s">
        <v>119</v>
      </c>
      <c r="BO12" s="348"/>
      <c r="BP12" s="348"/>
      <c r="BQ12" s="348"/>
      <c r="BR12" s="348"/>
      <c r="BS12" s="348"/>
      <c r="BT12" s="348"/>
      <c r="BU12" s="349"/>
      <c r="BV12" s="347">
        <v>250000</v>
      </c>
      <c r="BW12" s="348"/>
      <c r="BX12" s="348"/>
      <c r="BY12" s="348"/>
      <c r="BZ12" s="348"/>
      <c r="CA12" s="348"/>
      <c r="CB12" s="348"/>
      <c r="CC12" s="349"/>
      <c r="CD12" s="350" t="s">
        <v>120</v>
      </c>
      <c r="CE12" s="351"/>
      <c r="CF12" s="351"/>
      <c r="CG12" s="351"/>
      <c r="CH12" s="351"/>
      <c r="CI12" s="351"/>
      <c r="CJ12" s="351"/>
      <c r="CK12" s="351"/>
      <c r="CL12" s="351"/>
      <c r="CM12" s="351"/>
      <c r="CN12" s="351"/>
      <c r="CO12" s="351"/>
      <c r="CP12" s="351"/>
      <c r="CQ12" s="351"/>
      <c r="CR12" s="351"/>
      <c r="CS12" s="352"/>
      <c r="CT12" s="427" t="s">
        <v>119</v>
      </c>
      <c r="CU12" s="428"/>
      <c r="CV12" s="428"/>
      <c r="CW12" s="428"/>
      <c r="CX12" s="428"/>
      <c r="CY12" s="428"/>
      <c r="CZ12" s="428"/>
      <c r="DA12" s="429"/>
      <c r="DB12" s="427" t="s">
        <v>119</v>
      </c>
      <c r="DC12" s="428"/>
      <c r="DD12" s="428"/>
      <c r="DE12" s="428"/>
      <c r="DF12" s="428"/>
      <c r="DG12" s="428"/>
      <c r="DH12" s="428"/>
      <c r="DI12" s="429"/>
      <c r="DJ12" s="139"/>
      <c r="DK12" s="139"/>
      <c r="DL12" s="139"/>
      <c r="DM12" s="139"/>
      <c r="DN12" s="139"/>
      <c r="DO12" s="139"/>
    </row>
    <row r="13" spans="1:119" ht="18.75" customHeight="1" x14ac:dyDescent="0.15">
      <c r="A13" s="140"/>
      <c r="B13" s="464"/>
      <c r="C13" s="465"/>
      <c r="D13" s="465"/>
      <c r="E13" s="465"/>
      <c r="F13" s="465"/>
      <c r="G13" s="465"/>
      <c r="H13" s="465"/>
      <c r="I13" s="465"/>
      <c r="J13" s="465"/>
      <c r="K13" s="466"/>
      <c r="L13" s="150"/>
      <c r="M13" s="447" t="s">
        <v>121</v>
      </c>
      <c r="N13" s="448"/>
      <c r="O13" s="448"/>
      <c r="P13" s="448"/>
      <c r="Q13" s="449"/>
      <c r="R13" s="450">
        <v>69581</v>
      </c>
      <c r="S13" s="451"/>
      <c r="T13" s="451"/>
      <c r="U13" s="451"/>
      <c r="V13" s="452"/>
      <c r="W13" s="411" t="s">
        <v>122</v>
      </c>
      <c r="X13" s="412"/>
      <c r="Y13" s="412"/>
      <c r="Z13" s="412"/>
      <c r="AA13" s="412"/>
      <c r="AB13" s="402"/>
      <c r="AC13" s="438">
        <v>301</v>
      </c>
      <c r="AD13" s="439"/>
      <c r="AE13" s="439"/>
      <c r="AF13" s="439"/>
      <c r="AG13" s="453"/>
      <c r="AH13" s="438">
        <v>316</v>
      </c>
      <c r="AI13" s="439"/>
      <c r="AJ13" s="439"/>
      <c r="AK13" s="439"/>
      <c r="AL13" s="440"/>
      <c r="AM13" s="393" t="s">
        <v>123</v>
      </c>
      <c r="AN13" s="394"/>
      <c r="AO13" s="394"/>
      <c r="AP13" s="394"/>
      <c r="AQ13" s="394"/>
      <c r="AR13" s="394"/>
      <c r="AS13" s="394"/>
      <c r="AT13" s="395"/>
      <c r="AU13" s="396" t="s">
        <v>124</v>
      </c>
      <c r="AV13" s="397"/>
      <c r="AW13" s="397"/>
      <c r="AX13" s="397"/>
      <c r="AY13" s="398" t="s">
        <v>125</v>
      </c>
      <c r="AZ13" s="399"/>
      <c r="BA13" s="399"/>
      <c r="BB13" s="399"/>
      <c r="BC13" s="399"/>
      <c r="BD13" s="399"/>
      <c r="BE13" s="399"/>
      <c r="BF13" s="399"/>
      <c r="BG13" s="399"/>
      <c r="BH13" s="399"/>
      <c r="BI13" s="399"/>
      <c r="BJ13" s="399"/>
      <c r="BK13" s="399"/>
      <c r="BL13" s="399"/>
      <c r="BM13" s="400"/>
      <c r="BN13" s="347">
        <v>-220745</v>
      </c>
      <c r="BO13" s="348"/>
      <c r="BP13" s="348"/>
      <c r="BQ13" s="348"/>
      <c r="BR13" s="348"/>
      <c r="BS13" s="348"/>
      <c r="BT13" s="348"/>
      <c r="BU13" s="349"/>
      <c r="BV13" s="347">
        <v>1115842</v>
      </c>
      <c r="BW13" s="348"/>
      <c r="BX13" s="348"/>
      <c r="BY13" s="348"/>
      <c r="BZ13" s="348"/>
      <c r="CA13" s="348"/>
      <c r="CB13" s="348"/>
      <c r="CC13" s="349"/>
      <c r="CD13" s="350" t="s">
        <v>126</v>
      </c>
      <c r="CE13" s="351"/>
      <c r="CF13" s="351"/>
      <c r="CG13" s="351"/>
      <c r="CH13" s="351"/>
      <c r="CI13" s="351"/>
      <c r="CJ13" s="351"/>
      <c r="CK13" s="351"/>
      <c r="CL13" s="351"/>
      <c r="CM13" s="351"/>
      <c r="CN13" s="351"/>
      <c r="CO13" s="351"/>
      <c r="CP13" s="351"/>
      <c r="CQ13" s="351"/>
      <c r="CR13" s="351"/>
      <c r="CS13" s="352"/>
      <c r="CT13" s="344">
        <v>8.1</v>
      </c>
      <c r="CU13" s="345"/>
      <c r="CV13" s="345"/>
      <c r="CW13" s="345"/>
      <c r="CX13" s="345"/>
      <c r="CY13" s="345"/>
      <c r="CZ13" s="345"/>
      <c r="DA13" s="346"/>
      <c r="DB13" s="344">
        <v>9.6999999999999993</v>
      </c>
      <c r="DC13" s="345"/>
      <c r="DD13" s="345"/>
      <c r="DE13" s="345"/>
      <c r="DF13" s="345"/>
      <c r="DG13" s="345"/>
      <c r="DH13" s="345"/>
      <c r="DI13" s="346"/>
      <c r="DJ13" s="139"/>
      <c r="DK13" s="139"/>
      <c r="DL13" s="139"/>
      <c r="DM13" s="139"/>
      <c r="DN13" s="139"/>
      <c r="DO13" s="139"/>
    </row>
    <row r="14" spans="1:119" ht="18.75" customHeight="1" thickBot="1" x14ac:dyDescent="0.2">
      <c r="A14" s="140"/>
      <c r="B14" s="464"/>
      <c r="C14" s="465"/>
      <c r="D14" s="465"/>
      <c r="E14" s="465"/>
      <c r="F14" s="465"/>
      <c r="G14" s="465"/>
      <c r="H14" s="465"/>
      <c r="I14" s="465"/>
      <c r="J14" s="465"/>
      <c r="K14" s="466"/>
      <c r="L14" s="454" t="s">
        <v>127</v>
      </c>
      <c r="M14" s="455"/>
      <c r="N14" s="455"/>
      <c r="O14" s="455"/>
      <c r="P14" s="455"/>
      <c r="Q14" s="456"/>
      <c r="R14" s="450">
        <v>71344</v>
      </c>
      <c r="S14" s="451"/>
      <c r="T14" s="451"/>
      <c r="U14" s="451"/>
      <c r="V14" s="452"/>
      <c r="W14" s="373"/>
      <c r="X14" s="374"/>
      <c r="Y14" s="374"/>
      <c r="Z14" s="374"/>
      <c r="AA14" s="374"/>
      <c r="AB14" s="361"/>
      <c r="AC14" s="457">
        <v>1</v>
      </c>
      <c r="AD14" s="458"/>
      <c r="AE14" s="458"/>
      <c r="AF14" s="458"/>
      <c r="AG14" s="459"/>
      <c r="AH14" s="457">
        <v>1</v>
      </c>
      <c r="AI14" s="458"/>
      <c r="AJ14" s="458"/>
      <c r="AK14" s="458"/>
      <c r="AL14" s="460"/>
      <c r="AM14" s="393"/>
      <c r="AN14" s="394"/>
      <c r="AO14" s="394"/>
      <c r="AP14" s="394"/>
      <c r="AQ14" s="394"/>
      <c r="AR14" s="394"/>
      <c r="AS14" s="394"/>
      <c r="AT14" s="395"/>
      <c r="AU14" s="396"/>
      <c r="AV14" s="397"/>
      <c r="AW14" s="397"/>
      <c r="AX14" s="397"/>
      <c r="AY14" s="398"/>
      <c r="AZ14" s="399"/>
      <c r="BA14" s="399"/>
      <c r="BB14" s="399"/>
      <c r="BC14" s="399"/>
      <c r="BD14" s="399"/>
      <c r="BE14" s="399"/>
      <c r="BF14" s="399"/>
      <c r="BG14" s="399"/>
      <c r="BH14" s="399"/>
      <c r="BI14" s="399"/>
      <c r="BJ14" s="399"/>
      <c r="BK14" s="399"/>
      <c r="BL14" s="399"/>
      <c r="BM14" s="400"/>
      <c r="BN14" s="347"/>
      <c r="BO14" s="348"/>
      <c r="BP14" s="348"/>
      <c r="BQ14" s="348"/>
      <c r="BR14" s="348"/>
      <c r="BS14" s="348"/>
      <c r="BT14" s="348"/>
      <c r="BU14" s="349"/>
      <c r="BV14" s="347"/>
      <c r="BW14" s="348"/>
      <c r="BX14" s="348"/>
      <c r="BY14" s="348"/>
      <c r="BZ14" s="348"/>
      <c r="CA14" s="348"/>
      <c r="CB14" s="348"/>
      <c r="CC14" s="349"/>
      <c r="CD14" s="479" t="s">
        <v>128</v>
      </c>
      <c r="CE14" s="480"/>
      <c r="CF14" s="480"/>
      <c r="CG14" s="480"/>
      <c r="CH14" s="480"/>
      <c r="CI14" s="480"/>
      <c r="CJ14" s="480"/>
      <c r="CK14" s="480"/>
      <c r="CL14" s="480"/>
      <c r="CM14" s="480"/>
      <c r="CN14" s="480"/>
      <c r="CO14" s="480"/>
      <c r="CP14" s="480"/>
      <c r="CQ14" s="480"/>
      <c r="CR14" s="480"/>
      <c r="CS14" s="481"/>
      <c r="CT14" s="482">
        <v>6.5</v>
      </c>
      <c r="CU14" s="483"/>
      <c r="CV14" s="483"/>
      <c r="CW14" s="483"/>
      <c r="CX14" s="483"/>
      <c r="CY14" s="483"/>
      <c r="CZ14" s="483"/>
      <c r="DA14" s="484"/>
      <c r="DB14" s="482">
        <v>19.399999999999999</v>
      </c>
      <c r="DC14" s="483"/>
      <c r="DD14" s="483"/>
      <c r="DE14" s="483"/>
      <c r="DF14" s="483"/>
      <c r="DG14" s="483"/>
      <c r="DH14" s="483"/>
      <c r="DI14" s="484"/>
      <c r="DJ14" s="139"/>
      <c r="DK14" s="139"/>
      <c r="DL14" s="139"/>
      <c r="DM14" s="139"/>
      <c r="DN14" s="139"/>
      <c r="DO14" s="139"/>
    </row>
    <row r="15" spans="1:119" ht="18.75" customHeight="1" x14ac:dyDescent="0.15">
      <c r="A15" s="140"/>
      <c r="B15" s="464"/>
      <c r="C15" s="465"/>
      <c r="D15" s="465"/>
      <c r="E15" s="465"/>
      <c r="F15" s="465"/>
      <c r="G15" s="465"/>
      <c r="H15" s="465"/>
      <c r="I15" s="465"/>
      <c r="J15" s="465"/>
      <c r="K15" s="466"/>
      <c r="L15" s="150"/>
      <c r="M15" s="447" t="s">
        <v>121</v>
      </c>
      <c r="N15" s="448"/>
      <c r="O15" s="448"/>
      <c r="P15" s="448"/>
      <c r="Q15" s="449"/>
      <c r="R15" s="450">
        <v>70252</v>
      </c>
      <c r="S15" s="451"/>
      <c r="T15" s="451"/>
      <c r="U15" s="451"/>
      <c r="V15" s="452"/>
      <c r="W15" s="411" t="s">
        <v>129</v>
      </c>
      <c r="X15" s="412"/>
      <c r="Y15" s="412"/>
      <c r="Z15" s="412"/>
      <c r="AA15" s="412"/>
      <c r="AB15" s="402"/>
      <c r="AC15" s="438">
        <v>9441</v>
      </c>
      <c r="AD15" s="439"/>
      <c r="AE15" s="439"/>
      <c r="AF15" s="439"/>
      <c r="AG15" s="453"/>
      <c r="AH15" s="438">
        <v>10265</v>
      </c>
      <c r="AI15" s="439"/>
      <c r="AJ15" s="439"/>
      <c r="AK15" s="439"/>
      <c r="AL15" s="440"/>
      <c r="AM15" s="393"/>
      <c r="AN15" s="394"/>
      <c r="AO15" s="394"/>
      <c r="AP15" s="394"/>
      <c r="AQ15" s="394"/>
      <c r="AR15" s="394"/>
      <c r="AS15" s="394"/>
      <c r="AT15" s="395"/>
      <c r="AU15" s="396"/>
      <c r="AV15" s="397"/>
      <c r="AW15" s="397"/>
      <c r="AX15" s="397"/>
      <c r="AY15" s="381" t="s">
        <v>130</v>
      </c>
      <c r="AZ15" s="382"/>
      <c r="BA15" s="382"/>
      <c r="BB15" s="382"/>
      <c r="BC15" s="382"/>
      <c r="BD15" s="382"/>
      <c r="BE15" s="382"/>
      <c r="BF15" s="382"/>
      <c r="BG15" s="382"/>
      <c r="BH15" s="382"/>
      <c r="BI15" s="382"/>
      <c r="BJ15" s="382"/>
      <c r="BK15" s="382"/>
      <c r="BL15" s="382"/>
      <c r="BM15" s="383"/>
      <c r="BN15" s="384">
        <v>7487927</v>
      </c>
      <c r="BO15" s="385"/>
      <c r="BP15" s="385"/>
      <c r="BQ15" s="385"/>
      <c r="BR15" s="385"/>
      <c r="BS15" s="385"/>
      <c r="BT15" s="385"/>
      <c r="BU15" s="386"/>
      <c r="BV15" s="384">
        <v>7418386</v>
      </c>
      <c r="BW15" s="385"/>
      <c r="BX15" s="385"/>
      <c r="BY15" s="385"/>
      <c r="BZ15" s="385"/>
      <c r="CA15" s="385"/>
      <c r="CB15" s="385"/>
      <c r="CC15" s="386"/>
      <c r="CD15" s="485" t="s">
        <v>131</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64"/>
      <c r="C16" s="465"/>
      <c r="D16" s="465"/>
      <c r="E16" s="465"/>
      <c r="F16" s="465"/>
      <c r="G16" s="465"/>
      <c r="H16" s="465"/>
      <c r="I16" s="465"/>
      <c r="J16" s="465"/>
      <c r="K16" s="466"/>
      <c r="L16" s="454" t="s">
        <v>132</v>
      </c>
      <c r="M16" s="488"/>
      <c r="N16" s="488"/>
      <c r="O16" s="488"/>
      <c r="P16" s="488"/>
      <c r="Q16" s="489"/>
      <c r="R16" s="490" t="s">
        <v>133</v>
      </c>
      <c r="S16" s="491"/>
      <c r="T16" s="491"/>
      <c r="U16" s="491"/>
      <c r="V16" s="492"/>
      <c r="W16" s="373"/>
      <c r="X16" s="374"/>
      <c r="Y16" s="374"/>
      <c r="Z16" s="374"/>
      <c r="AA16" s="374"/>
      <c r="AB16" s="361"/>
      <c r="AC16" s="457">
        <v>31.8</v>
      </c>
      <c r="AD16" s="458"/>
      <c r="AE16" s="458"/>
      <c r="AF16" s="458"/>
      <c r="AG16" s="459"/>
      <c r="AH16" s="457">
        <v>32.5</v>
      </c>
      <c r="AI16" s="458"/>
      <c r="AJ16" s="458"/>
      <c r="AK16" s="458"/>
      <c r="AL16" s="460"/>
      <c r="AM16" s="393"/>
      <c r="AN16" s="394"/>
      <c r="AO16" s="394"/>
      <c r="AP16" s="394"/>
      <c r="AQ16" s="394"/>
      <c r="AR16" s="394"/>
      <c r="AS16" s="394"/>
      <c r="AT16" s="395"/>
      <c r="AU16" s="396"/>
      <c r="AV16" s="397"/>
      <c r="AW16" s="397"/>
      <c r="AX16" s="397"/>
      <c r="AY16" s="398" t="s">
        <v>134</v>
      </c>
      <c r="AZ16" s="399"/>
      <c r="BA16" s="399"/>
      <c r="BB16" s="399"/>
      <c r="BC16" s="399"/>
      <c r="BD16" s="399"/>
      <c r="BE16" s="399"/>
      <c r="BF16" s="399"/>
      <c r="BG16" s="399"/>
      <c r="BH16" s="399"/>
      <c r="BI16" s="399"/>
      <c r="BJ16" s="399"/>
      <c r="BK16" s="399"/>
      <c r="BL16" s="399"/>
      <c r="BM16" s="400"/>
      <c r="BN16" s="347">
        <v>11739272</v>
      </c>
      <c r="BO16" s="348"/>
      <c r="BP16" s="348"/>
      <c r="BQ16" s="348"/>
      <c r="BR16" s="348"/>
      <c r="BS16" s="348"/>
      <c r="BT16" s="348"/>
      <c r="BU16" s="349"/>
      <c r="BV16" s="347">
        <v>11708716</v>
      </c>
      <c r="BW16" s="348"/>
      <c r="BX16" s="348"/>
      <c r="BY16" s="348"/>
      <c r="BZ16" s="348"/>
      <c r="CA16" s="348"/>
      <c r="CB16" s="348"/>
      <c r="CC16" s="349"/>
      <c r="CD16" s="154"/>
      <c r="CE16" s="493" t="s">
        <v>135</v>
      </c>
      <c r="CF16" s="493"/>
      <c r="CG16" s="493"/>
      <c r="CH16" s="493"/>
      <c r="CI16" s="493"/>
      <c r="CJ16" s="493"/>
      <c r="CK16" s="493"/>
      <c r="CL16" s="493"/>
      <c r="CM16" s="493"/>
      <c r="CN16" s="493"/>
      <c r="CO16" s="493"/>
      <c r="CP16" s="493"/>
      <c r="CQ16" s="493"/>
      <c r="CR16" s="493"/>
      <c r="CS16" s="494"/>
      <c r="CT16" s="344">
        <v>4.8</v>
      </c>
      <c r="CU16" s="345"/>
      <c r="CV16" s="345"/>
      <c r="CW16" s="345"/>
      <c r="CX16" s="345"/>
      <c r="CY16" s="345"/>
      <c r="CZ16" s="345"/>
      <c r="DA16" s="346"/>
      <c r="DB16" s="344" t="s">
        <v>119</v>
      </c>
      <c r="DC16" s="345"/>
      <c r="DD16" s="345"/>
      <c r="DE16" s="345"/>
      <c r="DF16" s="345"/>
      <c r="DG16" s="345"/>
      <c r="DH16" s="345"/>
      <c r="DI16" s="346"/>
      <c r="DJ16" s="139"/>
      <c r="DK16" s="139"/>
      <c r="DL16" s="139"/>
      <c r="DM16" s="139"/>
      <c r="DN16" s="139"/>
      <c r="DO16" s="139"/>
    </row>
    <row r="17" spans="1:119" ht="18.75" customHeight="1" thickBot="1" x14ac:dyDescent="0.2">
      <c r="A17" s="140"/>
      <c r="B17" s="467"/>
      <c r="C17" s="468"/>
      <c r="D17" s="468"/>
      <c r="E17" s="468"/>
      <c r="F17" s="468"/>
      <c r="G17" s="468"/>
      <c r="H17" s="468"/>
      <c r="I17" s="468"/>
      <c r="J17" s="468"/>
      <c r="K17" s="469"/>
      <c r="L17" s="155"/>
      <c r="M17" s="495" t="s">
        <v>136</v>
      </c>
      <c r="N17" s="496"/>
      <c r="O17" s="496"/>
      <c r="P17" s="496"/>
      <c r="Q17" s="497"/>
      <c r="R17" s="490" t="s">
        <v>137</v>
      </c>
      <c r="S17" s="491"/>
      <c r="T17" s="491"/>
      <c r="U17" s="491"/>
      <c r="V17" s="492"/>
      <c r="W17" s="411" t="s">
        <v>138</v>
      </c>
      <c r="X17" s="412"/>
      <c r="Y17" s="412"/>
      <c r="Z17" s="412"/>
      <c r="AA17" s="412"/>
      <c r="AB17" s="402"/>
      <c r="AC17" s="438">
        <v>19966</v>
      </c>
      <c r="AD17" s="439"/>
      <c r="AE17" s="439"/>
      <c r="AF17" s="439"/>
      <c r="AG17" s="453"/>
      <c r="AH17" s="438">
        <v>20995</v>
      </c>
      <c r="AI17" s="439"/>
      <c r="AJ17" s="439"/>
      <c r="AK17" s="439"/>
      <c r="AL17" s="440"/>
      <c r="AM17" s="393"/>
      <c r="AN17" s="394"/>
      <c r="AO17" s="394"/>
      <c r="AP17" s="394"/>
      <c r="AQ17" s="394"/>
      <c r="AR17" s="394"/>
      <c r="AS17" s="394"/>
      <c r="AT17" s="395"/>
      <c r="AU17" s="396"/>
      <c r="AV17" s="397"/>
      <c r="AW17" s="397"/>
      <c r="AX17" s="397"/>
      <c r="AY17" s="398" t="s">
        <v>139</v>
      </c>
      <c r="AZ17" s="399"/>
      <c r="BA17" s="399"/>
      <c r="BB17" s="399"/>
      <c r="BC17" s="399"/>
      <c r="BD17" s="399"/>
      <c r="BE17" s="399"/>
      <c r="BF17" s="399"/>
      <c r="BG17" s="399"/>
      <c r="BH17" s="399"/>
      <c r="BI17" s="399"/>
      <c r="BJ17" s="399"/>
      <c r="BK17" s="399"/>
      <c r="BL17" s="399"/>
      <c r="BM17" s="400"/>
      <c r="BN17" s="347">
        <v>9542931</v>
      </c>
      <c r="BO17" s="348"/>
      <c r="BP17" s="348"/>
      <c r="BQ17" s="348"/>
      <c r="BR17" s="348"/>
      <c r="BS17" s="348"/>
      <c r="BT17" s="348"/>
      <c r="BU17" s="349"/>
      <c r="BV17" s="347">
        <v>9427397</v>
      </c>
      <c r="BW17" s="348"/>
      <c r="BX17" s="348"/>
      <c r="BY17" s="348"/>
      <c r="BZ17" s="348"/>
      <c r="CA17" s="348"/>
      <c r="CB17" s="348"/>
      <c r="CC17" s="349"/>
      <c r="CD17" s="154"/>
      <c r="CE17" s="493"/>
      <c r="CF17" s="493"/>
      <c r="CG17" s="493"/>
      <c r="CH17" s="493"/>
      <c r="CI17" s="493"/>
      <c r="CJ17" s="493"/>
      <c r="CK17" s="493"/>
      <c r="CL17" s="493"/>
      <c r="CM17" s="493"/>
      <c r="CN17" s="493"/>
      <c r="CO17" s="493"/>
      <c r="CP17" s="493"/>
      <c r="CQ17" s="493"/>
      <c r="CR17" s="493"/>
      <c r="CS17" s="494"/>
      <c r="CT17" s="344"/>
      <c r="CU17" s="345"/>
      <c r="CV17" s="345"/>
      <c r="CW17" s="345"/>
      <c r="CX17" s="345"/>
      <c r="CY17" s="345"/>
      <c r="CZ17" s="345"/>
      <c r="DA17" s="346"/>
      <c r="DB17" s="344"/>
      <c r="DC17" s="345"/>
      <c r="DD17" s="345"/>
      <c r="DE17" s="345"/>
      <c r="DF17" s="345"/>
      <c r="DG17" s="345"/>
      <c r="DH17" s="345"/>
      <c r="DI17" s="346"/>
      <c r="DJ17" s="139"/>
      <c r="DK17" s="139"/>
      <c r="DL17" s="139"/>
      <c r="DM17" s="139"/>
      <c r="DN17" s="139"/>
      <c r="DO17" s="139"/>
    </row>
    <row r="18" spans="1:119" ht="18.75" customHeight="1" thickBot="1" x14ac:dyDescent="0.2">
      <c r="A18" s="140"/>
      <c r="B18" s="498" t="s">
        <v>140</v>
      </c>
      <c r="C18" s="430"/>
      <c r="D18" s="430"/>
      <c r="E18" s="499"/>
      <c r="F18" s="499"/>
      <c r="G18" s="499"/>
      <c r="H18" s="499"/>
      <c r="I18" s="499"/>
      <c r="J18" s="499"/>
      <c r="K18" s="499"/>
      <c r="L18" s="507">
        <v>25.33</v>
      </c>
      <c r="M18" s="507"/>
      <c r="N18" s="507"/>
      <c r="O18" s="507"/>
      <c r="P18" s="507"/>
      <c r="Q18" s="507"/>
      <c r="R18" s="508"/>
      <c r="S18" s="508"/>
      <c r="T18" s="508"/>
      <c r="U18" s="508"/>
      <c r="V18" s="509"/>
      <c r="W18" s="413"/>
      <c r="X18" s="414"/>
      <c r="Y18" s="414"/>
      <c r="Z18" s="414"/>
      <c r="AA18" s="414"/>
      <c r="AB18" s="405"/>
      <c r="AC18" s="510">
        <v>67.2</v>
      </c>
      <c r="AD18" s="511"/>
      <c r="AE18" s="511"/>
      <c r="AF18" s="511"/>
      <c r="AG18" s="512"/>
      <c r="AH18" s="510">
        <v>66.5</v>
      </c>
      <c r="AI18" s="511"/>
      <c r="AJ18" s="511"/>
      <c r="AK18" s="511"/>
      <c r="AL18" s="513"/>
      <c r="AM18" s="393"/>
      <c r="AN18" s="394"/>
      <c r="AO18" s="394"/>
      <c r="AP18" s="394"/>
      <c r="AQ18" s="394"/>
      <c r="AR18" s="394"/>
      <c r="AS18" s="394"/>
      <c r="AT18" s="395"/>
      <c r="AU18" s="396"/>
      <c r="AV18" s="397"/>
      <c r="AW18" s="397"/>
      <c r="AX18" s="397"/>
      <c r="AY18" s="398" t="s">
        <v>141</v>
      </c>
      <c r="AZ18" s="399"/>
      <c r="BA18" s="399"/>
      <c r="BB18" s="399"/>
      <c r="BC18" s="399"/>
      <c r="BD18" s="399"/>
      <c r="BE18" s="399"/>
      <c r="BF18" s="399"/>
      <c r="BG18" s="399"/>
      <c r="BH18" s="399"/>
      <c r="BI18" s="399"/>
      <c r="BJ18" s="399"/>
      <c r="BK18" s="399"/>
      <c r="BL18" s="399"/>
      <c r="BM18" s="400"/>
      <c r="BN18" s="347">
        <v>14827101</v>
      </c>
      <c r="BO18" s="348"/>
      <c r="BP18" s="348"/>
      <c r="BQ18" s="348"/>
      <c r="BR18" s="348"/>
      <c r="BS18" s="348"/>
      <c r="BT18" s="348"/>
      <c r="BU18" s="349"/>
      <c r="BV18" s="347">
        <v>14918693</v>
      </c>
      <c r="BW18" s="348"/>
      <c r="BX18" s="348"/>
      <c r="BY18" s="348"/>
      <c r="BZ18" s="348"/>
      <c r="CA18" s="348"/>
      <c r="CB18" s="348"/>
      <c r="CC18" s="349"/>
      <c r="CD18" s="154"/>
      <c r="CE18" s="493"/>
      <c r="CF18" s="493"/>
      <c r="CG18" s="493"/>
      <c r="CH18" s="493"/>
      <c r="CI18" s="493"/>
      <c r="CJ18" s="493"/>
      <c r="CK18" s="493"/>
      <c r="CL18" s="493"/>
      <c r="CM18" s="493"/>
      <c r="CN18" s="493"/>
      <c r="CO18" s="493"/>
      <c r="CP18" s="493"/>
      <c r="CQ18" s="493"/>
      <c r="CR18" s="493"/>
      <c r="CS18" s="494"/>
      <c r="CT18" s="344"/>
      <c r="CU18" s="345"/>
      <c r="CV18" s="345"/>
      <c r="CW18" s="345"/>
      <c r="CX18" s="345"/>
      <c r="CY18" s="345"/>
      <c r="CZ18" s="345"/>
      <c r="DA18" s="346"/>
      <c r="DB18" s="344"/>
      <c r="DC18" s="345"/>
      <c r="DD18" s="345"/>
      <c r="DE18" s="345"/>
      <c r="DF18" s="345"/>
      <c r="DG18" s="345"/>
      <c r="DH18" s="345"/>
      <c r="DI18" s="346"/>
      <c r="DJ18" s="139"/>
      <c r="DK18" s="139"/>
      <c r="DL18" s="139"/>
      <c r="DM18" s="139"/>
      <c r="DN18" s="139"/>
      <c r="DO18" s="139"/>
    </row>
    <row r="19" spans="1:119" ht="18.75" customHeight="1" thickBot="1" x14ac:dyDescent="0.2">
      <c r="A19" s="140"/>
      <c r="B19" s="498" t="s">
        <v>142</v>
      </c>
      <c r="C19" s="430"/>
      <c r="D19" s="430"/>
      <c r="E19" s="499"/>
      <c r="F19" s="499"/>
      <c r="G19" s="499"/>
      <c r="H19" s="499"/>
      <c r="I19" s="499"/>
      <c r="J19" s="499"/>
      <c r="K19" s="499"/>
      <c r="L19" s="500">
        <v>2807</v>
      </c>
      <c r="M19" s="500"/>
      <c r="N19" s="500"/>
      <c r="O19" s="500"/>
      <c r="P19" s="500"/>
      <c r="Q19" s="500"/>
      <c r="R19" s="501"/>
      <c r="S19" s="501"/>
      <c r="T19" s="501"/>
      <c r="U19" s="501"/>
      <c r="V19" s="502"/>
      <c r="W19" s="369"/>
      <c r="X19" s="370"/>
      <c r="Y19" s="370"/>
      <c r="Z19" s="370"/>
      <c r="AA19" s="370"/>
      <c r="AB19" s="370"/>
      <c r="AC19" s="385"/>
      <c r="AD19" s="385"/>
      <c r="AE19" s="385"/>
      <c r="AF19" s="385"/>
      <c r="AG19" s="385"/>
      <c r="AH19" s="385"/>
      <c r="AI19" s="385"/>
      <c r="AJ19" s="385"/>
      <c r="AK19" s="385"/>
      <c r="AL19" s="386"/>
      <c r="AM19" s="393"/>
      <c r="AN19" s="394"/>
      <c r="AO19" s="394"/>
      <c r="AP19" s="394"/>
      <c r="AQ19" s="394"/>
      <c r="AR19" s="394"/>
      <c r="AS19" s="394"/>
      <c r="AT19" s="395"/>
      <c r="AU19" s="396"/>
      <c r="AV19" s="397"/>
      <c r="AW19" s="397"/>
      <c r="AX19" s="397"/>
      <c r="AY19" s="398" t="s">
        <v>143</v>
      </c>
      <c r="AZ19" s="399"/>
      <c r="BA19" s="399"/>
      <c r="BB19" s="399"/>
      <c r="BC19" s="399"/>
      <c r="BD19" s="399"/>
      <c r="BE19" s="399"/>
      <c r="BF19" s="399"/>
      <c r="BG19" s="399"/>
      <c r="BH19" s="399"/>
      <c r="BI19" s="399"/>
      <c r="BJ19" s="399"/>
      <c r="BK19" s="399"/>
      <c r="BL19" s="399"/>
      <c r="BM19" s="400"/>
      <c r="BN19" s="347">
        <v>16262591</v>
      </c>
      <c r="BO19" s="348"/>
      <c r="BP19" s="348"/>
      <c r="BQ19" s="348"/>
      <c r="BR19" s="348"/>
      <c r="BS19" s="348"/>
      <c r="BT19" s="348"/>
      <c r="BU19" s="349"/>
      <c r="BV19" s="347">
        <v>18667836</v>
      </c>
      <c r="BW19" s="348"/>
      <c r="BX19" s="348"/>
      <c r="BY19" s="348"/>
      <c r="BZ19" s="348"/>
      <c r="CA19" s="348"/>
      <c r="CB19" s="348"/>
      <c r="CC19" s="349"/>
      <c r="CD19" s="154"/>
      <c r="CE19" s="493"/>
      <c r="CF19" s="493"/>
      <c r="CG19" s="493"/>
      <c r="CH19" s="493"/>
      <c r="CI19" s="493"/>
      <c r="CJ19" s="493"/>
      <c r="CK19" s="493"/>
      <c r="CL19" s="493"/>
      <c r="CM19" s="493"/>
      <c r="CN19" s="493"/>
      <c r="CO19" s="493"/>
      <c r="CP19" s="493"/>
      <c r="CQ19" s="493"/>
      <c r="CR19" s="493"/>
      <c r="CS19" s="494"/>
      <c r="CT19" s="344"/>
      <c r="CU19" s="345"/>
      <c r="CV19" s="345"/>
      <c r="CW19" s="345"/>
      <c r="CX19" s="345"/>
      <c r="CY19" s="345"/>
      <c r="CZ19" s="345"/>
      <c r="DA19" s="346"/>
      <c r="DB19" s="344"/>
      <c r="DC19" s="345"/>
      <c r="DD19" s="345"/>
      <c r="DE19" s="345"/>
      <c r="DF19" s="345"/>
      <c r="DG19" s="345"/>
      <c r="DH19" s="345"/>
      <c r="DI19" s="346"/>
      <c r="DJ19" s="139"/>
      <c r="DK19" s="139"/>
      <c r="DL19" s="139"/>
      <c r="DM19" s="139"/>
      <c r="DN19" s="139"/>
      <c r="DO19" s="139"/>
    </row>
    <row r="20" spans="1:119" ht="18.75" customHeight="1" thickBot="1" x14ac:dyDescent="0.2">
      <c r="A20" s="140"/>
      <c r="B20" s="498" t="s">
        <v>144</v>
      </c>
      <c r="C20" s="430"/>
      <c r="D20" s="430"/>
      <c r="E20" s="499"/>
      <c r="F20" s="499"/>
      <c r="G20" s="499"/>
      <c r="H20" s="499"/>
      <c r="I20" s="499"/>
      <c r="J20" s="499"/>
      <c r="K20" s="499"/>
      <c r="L20" s="500">
        <v>29009</v>
      </c>
      <c r="M20" s="500"/>
      <c r="N20" s="500"/>
      <c r="O20" s="500"/>
      <c r="P20" s="500"/>
      <c r="Q20" s="500"/>
      <c r="R20" s="501"/>
      <c r="S20" s="501"/>
      <c r="T20" s="501"/>
      <c r="U20" s="501"/>
      <c r="V20" s="502"/>
      <c r="W20" s="413"/>
      <c r="X20" s="414"/>
      <c r="Y20" s="414"/>
      <c r="Z20" s="414"/>
      <c r="AA20" s="414"/>
      <c r="AB20" s="414"/>
      <c r="AC20" s="483"/>
      <c r="AD20" s="483"/>
      <c r="AE20" s="483"/>
      <c r="AF20" s="483"/>
      <c r="AG20" s="483"/>
      <c r="AH20" s="483"/>
      <c r="AI20" s="483"/>
      <c r="AJ20" s="483"/>
      <c r="AK20" s="483"/>
      <c r="AL20" s="484"/>
      <c r="AM20" s="503"/>
      <c r="AN20" s="442"/>
      <c r="AO20" s="442"/>
      <c r="AP20" s="442"/>
      <c r="AQ20" s="442"/>
      <c r="AR20" s="442"/>
      <c r="AS20" s="442"/>
      <c r="AT20" s="443"/>
      <c r="AU20" s="504"/>
      <c r="AV20" s="505"/>
      <c r="AW20" s="505"/>
      <c r="AX20" s="506"/>
      <c r="AY20" s="398"/>
      <c r="AZ20" s="399"/>
      <c r="BA20" s="399"/>
      <c r="BB20" s="399"/>
      <c r="BC20" s="399"/>
      <c r="BD20" s="399"/>
      <c r="BE20" s="399"/>
      <c r="BF20" s="399"/>
      <c r="BG20" s="399"/>
      <c r="BH20" s="399"/>
      <c r="BI20" s="399"/>
      <c r="BJ20" s="399"/>
      <c r="BK20" s="399"/>
      <c r="BL20" s="399"/>
      <c r="BM20" s="400"/>
      <c r="BN20" s="347"/>
      <c r="BO20" s="348"/>
      <c r="BP20" s="348"/>
      <c r="BQ20" s="348"/>
      <c r="BR20" s="348"/>
      <c r="BS20" s="348"/>
      <c r="BT20" s="348"/>
      <c r="BU20" s="349"/>
      <c r="BV20" s="347"/>
      <c r="BW20" s="348"/>
      <c r="BX20" s="348"/>
      <c r="BY20" s="348"/>
      <c r="BZ20" s="348"/>
      <c r="CA20" s="348"/>
      <c r="CB20" s="348"/>
      <c r="CC20" s="349"/>
      <c r="CD20" s="154"/>
      <c r="CE20" s="493"/>
      <c r="CF20" s="493"/>
      <c r="CG20" s="493"/>
      <c r="CH20" s="493"/>
      <c r="CI20" s="493"/>
      <c r="CJ20" s="493"/>
      <c r="CK20" s="493"/>
      <c r="CL20" s="493"/>
      <c r="CM20" s="493"/>
      <c r="CN20" s="493"/>
      <c r="CO20" s="493"/>
      <c r="CP20" s="493"/>
      <c r="CQ20" s="493"/>
      <c r="CR20" s="493"/>
      <c r="CS20" s="494"/>
      <c r="CT20" s="344"/>
      <c r="CU20" s="345"/>
      <c r="CV20" s="345"/>
      <c r="CW20" s="345"/>
      <c r="CX20" s="345"/>
      <c r="CY20" s="345"/>
      <c r="CZ20" s="345"/>
      <c r="DA20" s="346"/>
      <c r="DB20" s="344"/>
      <c r="DC20" s="345"/>
      <c r="DD20" s="345"/>
      <c r="DE20" s="345"/>
      <c r="DF20" s="345"/>
      <c r="DG20" s="345"/>
      <c r="DH20" s="345"/>
      <c r="DI20" s="346"/>
      <c r="DJ20" s="139"/>
      <c r="DK20" s="139"/>
      <c r="DL20" s="139"/>
      <c r="DM20" s="139"/>
      <c r="DN20" s="139"/>
      <c r="DO20" s="139"/>
    </row>
    <row r="21" spans="1:119" ht="18.75" customHeight="1" x14ac:dyDescent="0.15">
      <c r="A21" s="140"/>
      <c r="B21" s="514" t="s">
        <v>145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98"/>
      <c r="AZ21" s="399"/>
      <c r="BA21" s="399"/>
      <c r="BB21" s="399"/>
      <c r="BC21" s="399"/>
      <c r="BD21" s="399"/>
      <c r="BE21" s="399"/>
      <c r="BF21" s="399"/>
      <c r="BG21" s="399"/>
      <c r="BH21" s="399"/>
      <c r="BI21" s="399"/>
      <c r="BJ21" s="399"/>
      <c r="BK21" s="399"/>
      <c r="BL21" s="399"/>
      <c r="BM21" s="400"/>
      <c r="BN21" s="347"/>
      <c r="BO21" s="348"/>
      <c r="BP21" s="348"/>
      <c r="BQ21" s="348"/>
      <c r="BR21" s="348"/>
      <c r="BS21" s="348"/>
      <c r="BT21" s="348"/>
      <c r="BU21" s="349"/>
      <c r="BV21" s="347"/>
      <c r="BW21" s="348"/>
      <c r="BX21" s="348"/>
      <c r="BY21" s="348"/>
      <c r="BZ21" s="348"/>
      <c r="CA21" s="348"/>
      <c r="CB21" s="348"/>
      <c r="CC21" s="349"/>
      <c r="CD21" s="154"/>
      <c r="CE21" s="493"/>
      <c r="CF21" s="493"/>
      <c r="CG21" s="493"/>
      <c r="CH21" s="493"/>
      <c r="CI21" s="493"/>
      <c r="CJ21" s="493"/>
      <c r="CK21" s="493"/>
      <c r="CL21" s="493"/>
      <c r="CM21" s="493"/>
      <c r="CN21" s="493"/>
      <c r="CO21" s="493"/>
      <c r="CP21" s="493"/>
      <c r="CQ21" s="493"/>
      <c r="CR21" s="493"/>
      <c r="CS21" s="494"/>
      <c r="CT21" s="344"/>
      <c r="CU21" s="345"/>
      <c r="CV21" s="345"/>
      <c r="CW21" s="345"/>
      <c r="CX21" s="345"/>
      <c r="CY21" s="345"/>
      <c r="CZ21" s="345"/>
      <c r="DA21" s="346"/>
      <c r="DB21" s="344"/>
      <c r="DC21" s="345"/>
      <c r="DD21" s="345"/>
      <c r="DE21" s="345"/>
      <c r="DF21" s="345"/>
      <c r="DG21" s="345"/>
      <c r="DH21" s="345"/>
      <c r="DI21" s="346"/>
      <c r="DJ21" s="139"/>
      <c r="DK21" s="139"/>
      <c r="DL21" s="139"/>
      <c r="DM21" s="139"/>
      <c r="DN21" s="139"/>
      <c r="DO21" s="139"/>
    </row>
    <row r="22" spans="1:119" ht="18.75" customHeight="1" thickBot="1" x14ac:dyDescent="0.2">
      <c r="A22" s="140"/>
      <c r="B22" s="519" t="s">
        <v>146</v>
      </c>
      <c r="C22" s="520"/>
      <c r="D22" s="521"/>
      <c r="E22" s="407" t="s">
        <v>1</v>
      </c>
      <c r="F22" s="412"/>
      <c r="G22" s="412"/>
      <c r="H22" s="412"/>
      <c r="I22" s="412"/>
      <c r="J22" s="412"/>
      <c r="K22" s="402"/>
      <c r="L22" s="407" t="s">
        <v>147</v>
      </c>
      <c r="M22" s="412"/>
      <c r="N22" s="412"/>
      <c r="O22" s="412"/>
      <c r="P22" s="402"/>
      <c r="Q22" s="528" t="s">
        <v>148</v>
      </c>
      <c r="R22" s="529"/>
      <c r="S22" s="529"/>
      <c r="T22" s="529"/>
      <c r="U22" s="529"/>
      <c r="V22" s="530"/>
      <c r="W22" s="534" t="s">
        <v>149</v>
      </c>
      <c r="X22" s="520"/>
      <c r="Y22" s="521"/>
      <c r="Z22" s="407" t="s">
        <v>1</v>
      </c>
      <c r="AA22" s="412"/>
      <c r="AB22" s="412"/>
      <c r="AC22" s="412"/>
      <c r="AD22" s="412"/>
      <c r="AE22" s="412"/>
      <c r="AF22" s="412"/>
      <c r="AG22" s="402"/>
      <c r="AH22" s="539" t="s">
        <v>150</v>
      </c>
      <c r="AI22" s="412"/>
      <c r="AJ22" s="412"/>
      <c r="AK22" s="412"/>
      <c r="AL22" s="402"/>
      <c r="AM22" s="539" t="s">
        <v>151</v>
      </c>
      <c r="AN22" s="540"/>
      <c r="AO22" s="540"/>
      <c r="AP22" s="540"/>
      <c r="AQ22" s="540"/>
      <c r="AR22" s="541"/>
      <c r="AS22" s="528" t="s">
        <v>148</v>
      </c>
      <c r="AT22" s="529"/>
      <c r="AU22" s="529"/>
      <c r="AV22" s="529"/>
      <c r="AW22" s="529"/>
      <c r="AX22" s="545"/>
      <c r="AY22" s="547"/>
      <c r="AZ22" s="548"/>
      <c r="BA22" s="548"/>
      <c r="BB22" s="548"/>
      <c r="BC22" s="548"/>
      <c r="BD22" s="548"/>
      <c r="BE22" s="548"/>
      <c r="BF22" s="548"/>
      <c r="BG22" s="548"/>
      <c r="BH22" s="548"/>
      <c r="BI22" s="548"/>
      <c r="BJ22" s="548"/>
      <c r="BK22" s="548"/>
      <c r="BL22" s="548"/>
      <c r="BM22" s="549"/>
      <c r="BN22" s="550"/>
      <c r="BO22" s="551"/>
      <c r="BP22" s="551"/>
      <c r="BQ22" s="551"/>
      <c r="BR22" s="551"/>
      <c r="BS22" s="551"/>
      <c r="BT22" s="551"/>
      <c r="BU22" s="552"/>
      <c r="BV22" s="550"/>
      <c r="BW22" s="551"/>
      <c r="BX22" s="551"/>
      <c r="BY22" s="551"/>
      <c r="BZ22" s="551"/>
      <c r="CA22" s="551"/>
      <c r="CB22" s="551"/>
      <c r="CC22" s="552"/>
      <c r="CD22" s="154"/>
      <c r="CE22" s="493"/>
      <c r="CF22" s="493"/>
      <c r="CG22" s="493"/>
      <c r="CH22" s="493"/>
      <c r="CI22" s="493"/>
      <c r="CJ22" s="493"/>
      <c r="CK22" s="493"/>
      <c r="CL22" s="493"/>
      <c r="CM22" s="493"/>
      <c r="CN22" s="493"/>
      <c r="CO22" s="493"/>
      <c r="CP22" s="493"/>
      <c r="CQ22" s="493"/>
      <c r="CR22" s="493"/>
      <c r="CS22" s="494"/>
      <c r="CT22" s="344"/>
      <c r="CU22" s="345"/>
      <c r="CV22" s="345"/>
      <c r="CW22" s="345"/>
      <c r="CX22" s="345"/>
      <c r="CY22" s="345"/>
      <c r="CZ22" s="345"/>
      <c r="DA22" s="346"/>
      <c r="DB22" s="344"/>
      <c r="DC22" s="345"/>
      <c r="DD22" s="345"/>
      <c r="DE22" s="345"/>
      <c r="DF22" s="345"/>
      <c r="DG22" s="345"/>
      <c r="DH22" s="345"/>
      <c r="DI22" s="346"/>
      <c r="DJ22" s="139"/>
      <c r="DK22" s="139"/>
      <c r="DL22" s="139"/>
      <c r="DM22" s="139"/>
      <c r="DN22" s="139"/>
      <c r="DO22" s="139"/>
    </row>
    <row r="23" spans="1:119" ht="18.75" customHeight="1" x14ac:dyDescent="0.15">
      <c r="A23" s="140"/>
      <c r="B23" s="522"/>
      <c r="C23" s="523"/>
      <c r="D23" s="524"/>
      <c r="E23" s="367"/>
      <c r="F23" s="374"/>
      <c r="G23" s="374"/>
      <c r="H23" s="374"/>
      <c r="I23" s="374"/>
      <c r="J23" s="374"/>
      <c r="K23" s="361"/>
      <c r="L23" s="367"/>
      <c r="M23" s="374"/>
      <c r="N23" s="374"/>
      <c r="O23" s="374"/>
      <c r="P23" s="361"/>
      <c r="Q23" s="531"/>
      <c r="R23" s="532"/>
      <c r="S23" s="532"/>
      <c r="T23" s="532"/>
      <c r="U23" s="532"/>
      <c r="V23" s="533"/>
      <c r="W23" s="535"/>
      <c r="X23" s="523"/>
      <c r="Y23" s="524"/>
      <c r="Z23" s="367"/>
      <c r="AA23" s="374"/>
      <c r="AB23" s="374"/>
      <c r="AC23" s="374"/>
      <c r="AD23" s="374"/>
      <c r="AE23" s="374"/>
      <c r="AF23" s="374"/>
      <c r="AG23" s="361"/>
      <c r="AH23" s="367"/>
      <c r="AI23" s="374"/>
      <c r="AJ23" s="374"/>
      <c r="AK23" s="374"/>
      <c r="AL23" s="361"/>
      <c r="AM23" s="542"/>
      <c r="AN23" s="543"/>
      <c r="AO23" s="543"/>
      <c r="AP23" s="543"/>
      <c r="AQ23" s="543"/>
      <c r="AR23" s="544"/>
      <c r="AS23" s="531"/>
      <c r="AT23" s="532"/>
      <c r="AU23" s="532"/>
      <c r="AV23" s="532"/>
      <c r="AW23" s="532"/>
      <c r="AX23" s="546"/>
      <c r="AY23" s="381" t="s">
        <v>152</v>
      </c>
      <c r="AZ23" s="382"/>
      <c r="BA23" s="382"/>
      <c r="BB23" s="382"/>
      <c r="BC23" s="382"/>
      <c r="BD23" s="382"/>
      <c r="BE23" s="382"/>
      <c r="BF23" s="382"/>
      <c r="BG23" s="382"/>
      <c r="BH23" s="382"/>
      <c r="BI23" s="382"/>
      <c r="BJ23" s="382"/>
      <c r="BK23" s="382"/>
      <c r="BL23" s="382"/>
      <c r="BM23" s="383"/>
      <c r="BN23" s="347">
        <v>19437393</v>
      </c>
      <c r="BO23" s="348"/>
      <c r="BP23" s="348"/>
      <c r="BQ23" s="348"/>
      <c r="BR23" s="348"/>
      <c r="BS23" s="348"/>
      <c r="BT23" s="348"/>
      <c r="BU23" s="349"/>
      <c r="BV23" s="347">
        <v>20042946</v>
      </c>
      <c r="BW23" s="348"/>
      <c r="BX23" s="348"/>
      <c r="BY23" s="348"/>
      <c r="BZ23" s="348"/>
      <c r="CA23" s="348"/>
      <c r="CB23" s="348"/>
      <c r="CC23" s="349"/>
      <c r="CD23" s="154"/>
      <c r="CE23" s="493"/>
      <c r="CF23" s="493"/>
      <c r="CG23" s="493"/>
      <c r="CH23" s="493"/>
      <c r="CI23" s="493"/>
      <c r="CJ23" s="493"/>
      <c r="CK23" s="493"/>
      <c r="CL23" s="493"/>
      <c r="CM23" s="493"/>
      <c r="CN23" s="493"/>
      <c r="CO23" s="493"/>
      <c r="CP23" s="493"/>
      <c r="CQ23" s="493"/>
      <c r="CR23" s="493"/>
      <c r="CS23" s="494"/>
      <c r="CT23" s="344"/>
      <c r="CU23" s="345"/>
      <c r="CV23" s="345"/>
      <c r="CW23" s="345"/>
      <c r="CX23" s="345"/>
      <c r="CY23" s="345"/>
      <c r="CZ23" s="345"/>
      <c r="DA23" s="346"/>
      <c r="DB23" s="344"/>
      <c r="DC23" s="345"/>
      <c r="DD23" s="345"/>
      <c r="DE23" s="345"/>
      <c r="DF23" s="345"/>
      <c r="DG23" s="345"/>
      <c r="DH23" s="345"/>
      <c r="DI23" s="346"/>
      <c r="DJ23" s="139"/>
      <c r="DK23" s="139"/>
      <c r="DL23" s="139"/>
      <c r="DM23" s="139"/>
      <c r="DN23" s="139"/>
      <c r="DO23" s="139"/>
    </row>
    <row r="24" spans="1:119" ht="18.75" customHeight="1" thickBot="1" x14ac:dyDescent="0.2">
      <c r="A24" s="140"/>
      <c r="B24" s="522"/>
      <c r="C24" s="523"/>
      <c r="D24" s="524"/>
      <c r="E24" s="437" t="s">
        <v>153</v>
      </c>
      <c r="F24" s="394"/>
      <c r="G24" s="394"/>
      <c r="H24" s="394"/>
      <c r="I24" s="394"/>
      <c r="J24" s="394"/>
      <c r="K24" s="395"/>
      <c r="L24" s="438">
        <v>1</v>
      </c>
      <c r="M24" s="439"/>
      <c r="N24" s="439"/>
      <c r="O24" s="439"/>
      <c r="P24" s="453"/>
      <c r="Q24" s="438">
        <v>8400</v>
      </c>
      <c r="R24" s="439"/>
      <c r="S24" s="439"/>
      <c r="T24" s="439"/>
      <c r="U24" s="439"/>
      <c r="V24" s="453"/>
      <c r="W24" s="535"/>
      <c r="X24" s="523"/>
      <c r="Y24" s="524"/>
      <c r="Z24" s="437" t="s">
        <v>154</v>
      </c>
      <c r="AA24" s="394"/>
      <c r="AB24" s="394"/>
      <c r="AC24" s="394"/>
      <c r="AD24" s="394"/>
      <c r="AE24" s="394"/>
      <c r="AF24" s="394"/>
      <c r="AG24" s="395"/>
      <c r="AH24" s="438">
        <v>367</v>
      </c>
      <c r="AI24" s="439"/>
      <c r="AJ24" s="439"/>
      <c r="AK24" s="439"/>
      <c r="AL24" s="453"/>
      <c r="AM24" s="438">
        <v>1106872</v>
      </c>
      <c r="AN24" s="439"/>
      <c r="AO24" s="439"/>
      <c r="AP24" s="439"/>
      <c r="AQ24" s="439"/>
      <c r="AR24" s="453"/>
      <c r="AS24" s="438">
        <v>3016</v>
      </c>
      <c r="AT24" s="439"/>
      <c r="AU24" s="439"/>
      <c r="AV24" s="439"/>
      <c r="AW24" s="439"/>
      <c r="AX24" s="440"/>
      <c r="AY24" s="547" t="s">
        <v>155</v>
      </c>
      <c r="AZ24" s="548"/>
      <c r="BA24" s="548"/>
      <c r="BB24" s="548"/>
      <c r="BC24" s="548"/>
      <c r="BD24" s="548"/>
      <c r="BE24" s="548"/>
      <c r="BF24" s="548"/>
      <c r="BG24" s="548"/>
      <c r="BH24" s="548"/>
      <c r="BI24" s="548"/>
      <c r="BJ24" s="548"/>
      <c r="BK24" s="548"/>
      <c r="BL24" s="548"/>
      <c r="BM24" s="549"/>
      <c r="BN24" s="347">
        <v>14897424</v>
      </c>
      <c r="BO24" s="348"/>
      <c r="BP24" s="348"/>
      <c r="BQ24" s="348"/>
      <c r="BR24" s="348"/>
      <c r="BS24" s="348"/>
      <c r="BT24" s="348"/>
      <c r="BU24" s="349"/>
      <c r="BV24" s="347">
        <v>14845406</v>
      </c>
      <c r="BW24" s="348"/>
      <c r="BX24" s="348"/>
      <c r="BY24" s="348"/>
      <c r="BZ24" s="348"/>
      <c r="CA24" s="348"/>
      <c r="CB24" s="348"/>
      <c r="CC24" s="349"/>
      <c r="CD24" s="154"/>
      <c r="CE24" s="493"/>
      <c r="CF24" s="493"/>
      <c r="CG24" s="493"/>
      <c r="CH24" s="493"/>
      <c r="CI24" s="493"/>
      <c r="CJ24" s="493"/>
      <c r="CK24" s="493"/>
      <c r="CL24" s="493"/>
      <c r="CM24" s="493"/>
      <c r="CN24" s="493"/>
      <c r="CO24" s="493"/>
      <c r="CP24" s="493"/>
      <c r="CQ24" s="493"/>
      <c r="CR24" s="493"/>
      <c r="CS24" s="494"/>
      <c r="CT24" s="344"/>
      <c r="CU24" s="345"/>
      <c r="CV24" s="345"/>
      <c r="CW24" s="345"/>
      <c r="CX24" s="345"/>
      <c r="CY24" s="345"/>
      <c r="CZ24" s="345"/>
      <c r="DA24" s="346"/>
      <c r="DB24" s="344"/>
      <c r="DC24" s="345"/>
      <c r="DD24" s="345"/>
      <c r="DE24" s="345"/>
      <c r="DF24" s="345"/>
      <c r="DG24" s="345"/>
      <c r="DH24" s="345"/>
      <c r="DI24" s="346"/>
      <c r="DJ24" s="139"/>
      <c r="DK24" s="139"/>
      <c r="DL24" s="139"/>
      <c r="DM24" s="139"/>
      <c r="DN24" s="139"/>
      <c r="DO24" s="139"/>
    </row>
    <row r="25" spans="1:119" s="139" customFormat="1" ht="18.75" customHeight="1" x14ac:dyDescent="0.15">
      <c r="A25" s="140"/>
      <c r="B25" s="522"/>
      <c r="C25" s="523"/>
      <c r="D25" s="524"/>
      <c r="E25" s="437" t="s">
        <v>156</v>
      </c>
      <c r="F25" s="394"/>
      <c r="G25" s="394"/>
      <c r="H25" s="394"/>
      <c r="I25" s="394"/>
      <c r="J25" s="394"/>
      <c r="K25" s="395"/>
      <c r="L25" s="438">
        <v>2</v>
      </c>
      <c r="M25" s="439"/>
      <c r="N25" s="439"/>
      <c r="O25" s="439"/>
      <c r="P25" s="453"/>
      <c r="Q25" s="438">
        <v>6854</v>
      </c>
      <c r="R25" s="439"/>
      <c r="S25" s="439"/>
      <c r="T25" s="439"/>
      <c r="U25" s="439"/>
      <c r="V25" s="453"/>
      <c r="W25" s="535"/>
      <c r="X25" s="523"/>
      <c r="Y25" s="524"/>
      <c r="Z25" s="437" t="s">
        <v>157</v>
      </c>
      <c r="AA25" s="394"/>
      <c r="AB25" s="394"/>
      <c r="AC25" s="394"/>
      <c r="AD25" s="394"/>
      <c r="AE25" s="394"/>
      <c r="AF25" s="394"/>
      <c r="AG25" s="395"/>
      <c r="AH25" s="438" t="s">
        <v>119</v>
      </c>
      <c r="AI25" s="439"/>
      <c r="AJ25" s="439"/>
      <c r="AK25" s="439"/>
      <c r="AL25" s="453"/>
      <c r="AM25" s="438" t="s">
        <v>119</v>
      </c>
      <c r="AN25" s="439"/>
      <c r="AO25" s="439"/>
      <c r="AP25" s="439"/>
      <c r="AQ25" s="439"/>
      <c r="AR25" s="453"/>
      <c r="AS25" s="438" t="s">
        <v>119</v>
      </c>
      <c r="AT25" s="439"/>
      <c r="AU25" s="439"/>
      <c r="AV25" s="439"/>
      <c r="AW25" s="439"/>
      <c r="AX25" s="440"/>
      <c r="AY25" s="381" t="s">
        <v>158</v>
      </c>
      <c r="AZ25" s="382"/>
      <c r="BA25" s="382"/>
      <c r="BB25" s="382"/>
      <c r="BC25" s="382"/>
      <c r="BD25" s="382"/>
      <c r="BE25" s="382"/>
      <c r="BF25" s="382"/>
      <c r="BG25" s="382"/>
      <c r="BH25" s="382"/>
      <c r="BI25" s="382"/>
      <c r="BJ25" s="382"/>
      <c r="BK25" s="382"/>
      <c r="BL25" s="382"/>
      <c r="BM25" s="383"/>
      <c r="BN25" s="384">
        <v>2925251</v>
      </c>
      <c r="BO25" s="385"/>
      <c r="BP25" s="385"/>
      <c r="BQ25" s="385"/>
      <c r="BR25" s="385"/>
      <c r="BS25" s="385"/>
      <c r="BT25" s="385"/>
      <c r="BU25" s="386"/>
      <c r="BV25" s="384">
        <v>2882325</v>
      </c>
      <c r="BW25" s="385"/>
      <c r="BX25" s="385"/>
      <c r="BY25" s="385"/>
      <c r="BZ25" s="385"/>
      <c r="CA25" s="385"/>
      <c r="CB25" s="385"/>
      <c r="CC25" s="386"/>
      <c r="CD25" s="154"/>
      <c r="CE25" s="493"/>
      <c r="CF25" s="493"/>
      <c r="CG25" s="493"/>
      <c r="CH25" s="493"/>
      <c r="CI25" s="493"/>
      <c r="CJ25" s="493"/>
      <c r="CK25" s="493"/>
      <c r="CL25" s="493"/>
      <c r="CM25" s="493"/>
      <c r="CN25" s="493"/>
      <c r="CO25" s="493"/>
      <c r="CP25" s="493"/>
      <c r="CQ25" s="493"/>
      <c r="CR25" s="493"/>
      <c r="CS25" s="494"/>
      <c r="CT25" s="344"/>
      <c r="CU25" s="345"/>
      <c r="CV25" s="345"/>
      <c r="CW25" s="345"/>
      <c r="CX25" s="345"/>
      <c r="CY25" s="345"/>
      <c r="CZ25" s="345"/>
      <c r="DA25" s="346"/>
      <c r="DB25" s="344"/>
      <c r="DC25" s="345"/>
      <c r="DD25" s="345"/>
      <c r="DE25" s="345"/>
      <c r="DF25" s="345"/>
      <c r="DG25" s="345"/>
      <c r="DH25" s="345"/>
      <c r="DI25" s="346"/>
    </row>
    <row r="26" spans="1:119" s="139" customFormat="1" ht="18.75" customHeight="1" x14ac:dyDescent="0.15">
      <c r="A26" s="140"/>
      <c r="B26" s="522"/>
      <c r="C26" s="523"/>
      <c r="D26" s="524"/>
      <c r="E26" s="437" t="s">
        <v>159</v>
      </c>
      <c r="F26" s="394"/>
      <c r="G26" s="394"/>
      <c r="H26" s="394"/>
      <c r="I26" s="394"/>
      <c r="J26" s="394"/>
      <c r="K26" s="395"/>
      <c r="L26" s="438">
        <v>1</v>
      </c>
      <c r="M26" s="439"/>
      <c r="N26" s="439"/>
      <c r="O26" s="439"/>
      <c r="P26" s="453"/>
      <c r="Q26" s="438">
        <v>6164</v>
      </c>
      <c r="R26" s="439"/>
      <c r="S26" s="439"/>
      <c r="T26" s="439"/>
      <c r="U26" s="439"/>
      <c r="V26" s="453"/>
      <c r="W26" s="535"/>
      <c r="X26" s="523"/>
      <c r="Y26" s="524"/>
      <c r="Z26" s="437" t="s">
        <v>160</v>
      </c>
      <c r="AA26" s="517"/>
      <c r="AB26" s="517"/>
      <c r="AC26" s="517"/>
      <c r="AD26" s="517"/>
      <c r="AE26" s="517"/>
      <c r="AF26" s="517"/>
      <c r="AG26" s="518"/>
      <c r="AH26" s="438">
        <v>16</v>
      </c>
      <c r="AI26" s="439"/>
      <c r="AJ26" s="439"/>
      <c r="AK26" s="439"/>
      <c r="AL26" s="453"/>
      <c r="AM26" s="438">
        <v>50784</v>
      </c>
      <c r="AN26" s="439"/>
      <c r="AO26" s="439"/>
      <c r="AP26" s="439"/>
      <c r="AQ26" s="439"/>
      <c r="AR26" s="453"/>
      <c r="AS26" s="438">
        <v>3174</v>
      </c>
      <c r="AT26" s="439"/>
      <c r="AU26" s="439"/>
      <c r="AV26" s="439"/>
      <c r="AW26" s="439"/>
      <c r="AX26" s="440"/>
      <c r="AY26" s="350" t="s">
        <v>161</v>
      </c>
      <c r="AZ26" s="351"/>
      <c r="BA26" s="351"/>
      <c r="BB26" s="351"/>
      <c r="BC26" s="351"/>
      <c r="BD26" s="351"/>
      <c r="BE26" s="351"/>
      <c r="BF26" s="351"/>
      <c r="BG26" s="351"/>
      <c r="BH26" s="351"/>
      <c r="BI26" s="351"/>
      <c r="BJ26" s="351"/>
      <c r="BK26" s="351"/>
      <c r="BL26" s="351"/>
      <c r="BM26" s="352"/>
      <c r="BN26" s="347" t="s">
        <v>119</v>
      </c>
      <c r="BO26" s="348"/>
      <c r="BP26" s="348"/>
      <c r="BQ26" s="348"/>
      <c r="BR26" s="348"/>
      <c r="BS26" s="348"/>
      <c r="BT26" s="348"/>
      <c r="BU26" s="349"/>
      <c r="BV26" s="347" t="s">
        <v>119</v>
      </c>
      <c r="BW26" s="348"/>
      <c r="BX26" s="348"/>
      <c r="BY26" s="348"/>
      <c r="BZ26" s="348"/>
      <c r="CA26" s="348"/>
      <c r="CB26" s="348"/>
      <c r="CC26" s="349"/>
      <c r="CD26" s="154"/>
      <c r="CE26" s="493"/>
      <c r="CF26" s="493"/>
      <c r="CG26" s="493"/>
      <c r="CH26" s="493"/>
      <c r="CI26" s="493"/>
      <c r="CJ26" s="493"/>
      <c r="CK26" s="493"/>
      <c r="CL26" s="493"/>
      <c r="CM26" s="493"/>
      <c r="CN26" s="493"/>
      <c r="CO26" s="493"/>
      <c r="CP26" s="493"/>
      <c r="CQ26" s="493"/>
      <c r="CR26" s="493"/>
      <c r="CS26" s="494"/>
      <c r="CT26" s="344"/>
      <c r="CU26" s="345"/>
      <c r="CV26" s="345"/>
      <c r="CW26" s="345"/>
      <c r="CX26" s="345"/>
      <c r="CY26" s="345"/>
      <c r="CZ26" s="345"/>
      <c r="DA26" s="346"/>
      <c r="DB26" s="344"/>
      <c r="DC26" s="345"/>
      <c r="DD26" s="345"/>
      <c r="DE26" s="345"/>
      <c r="DF26" s="345"/>
      <c r="DG26" s="345"/>
      <c r="DH26" s="345"/>
      <c r="DI26" s="346"/>
    </row>
    <row r="27" spans="1:119" ht="18.75" customHeight="1" thickBot="1" x14ac:dyDescent="0.2">
      <c r="A27" s="140"/>
      <c r="B27" s="522"/>
      <c r="C27" s="523"/>
      <c r="D27" s="524"/>
      <c r="E27" s="437" t="s">
        <v>162</v>
      </c>
      <c r="F27" s="394"/>
      <c r="G27" s="394"/>
      <c r="H27" s="394"/>
      <c r="I27" s="394"/>
      <c r="J27" s="394"/>
      <c r="K27" s="395"/>
      <c r="L27" s="438">
        <v>1</v>
      </c>
      <c r="M27" s="439"/>
      <c r="N27" s="439"/>
      <c r="O27" s="439"/>
      <c r="P27" s="453"/>
      <c r="Q27" s="438">
        <v>5600</v>
      </c>
      <c r="R27" s="439"/>
      <c r="S27" s="439"/>
      <c r="T27" s="439"/>
      <c r="U27" s="439"/>
      <c r="V27" s="453"/>
      <c r="W27" s="535"/>
      <c r="X27" s="523"/>
      <c r="Y27" s="524"/>
      <c r="Z27" s="437" t="s">
        <v>163</v>
      </c>
      <c r="AA27" s="394"/>
      <c r="AB27" s="394"/>
      <c r="AC27" s="394"/>
      <c r="AD27" s="394"/>
      <c r="AE27" s="394"/>
      <c r="AF27" s="394"/>
      <c r="AG27" s="395"/>
      <c r="AH27" s="438">
        <v>27</v>
      </c>
      <c r="AI27" s="439"/>
      <c r="AJ27" s="439"/>
      <c r="AK27" s="439"/>
      <c r="AL27" s="453"/>
      <c r="AM27" s="438">
        <v>99725</v>
      </c>
      <c r="AN27" s="439"/>
      <c r="AO27" s="439"/>
      <c r="AP27" s="439"/>
      <c r="AQ27" s="439"/>
      <c r="AR27" s="453"/>
      <c r="AS27" s="438">
        <v>3694</v>
      </c>
      <c r="AT27" s="439"/>
      <c r="AU27" s="439"/>
      <c r="AV27" s="439"/>
      <c r="AW27" s="439"/>
      <c r="AX27" s="440"/>
      <c r="AY27" s="479" t="s">
        <v>164</v>
      </c>
      <c r="AZ27" s="480"/>
      <c r="BA27" s="480"/>
      <c r="BB27" s="480"/>
      <c r="BC27" s="480"/>
      <c r="BD27" s="480"/>
      <c r="BE27" s="480"/>
      <c r="BF27" s="480"/>
      <c r="BG27" s="480"/>
      <c r="BH27" s="480"/>
      <c r="BI27" s="480"/>
      <c r="BJ27" s="480"/>
      <c r="BK27" s="480"/>
      <c r="BL27" s="480"/>
      <c r="BM27" s="481"/>
      <c r="BN27" s="550" t="s">
        <v>119</v>
      </c>
      <c r="BO27" s="551"/>
      <c r="BP27" s="551"/>
      <c r="BQ27" s="551"/>
      <c r="BR27" s="551"/>
      <c r="BS27" s="551"/>
      <c r="BT27" s="551"/>
      <c r="BU27" s="552"/>
      <c r="BV27" s="550" t="s">
        <v>119</v>
      </c>
      <c r="BW27" s="551"/>
      <c r="BX27" s="551"/>
      <c r="BY27" s="551"/>
      <c r="BZ27" s="551"/>
      <c r="CA27" s="551"/>
      <c r="CB27" s="551"/>
      <c r="CC27" s="552"/>
      <c r="CD27" s="156"/>
      <c r="CE27" s="493"/>
      <c r="CF27" s="493"/>
      <c r="CG27" s="493"/>
      <c r="CH27" s="493"/>
      <c r="CI27" s="493"/>
      <c r="CJ27" s="493"/>
      <c r="CK27" s="493"/>
      <c r="CL27" s="493"/>
      <c r="CM27" s="493"/>
      <c r="CN27" s="493"/>
      <c r="CO27" s="493"/>
      <c r="CP27" s="493"/>
      <c r="CQ27" s="493"/>
      <c r="CR27" s="493"/>
      <c r="CS27" s="494"/>
      <c r="CT27" s="344"/>
      <c r="CU27" s="345"/>
      <c r="CV27" s="345"/>
      <c r="CW27" s="345"/>
      <c r="CX27" s="345"/>
      <c r="CY27" s="345"/>
      <c r="CZ27" s="345"/>
      <c r="DA27" s="346"/>
      <c r="DB27" s="344"/>
      <c r="DC27" s="345"/>
      <c r="DD27" s="345"/>
      <c r="DE27" s="345"/>
      <c r="DF27" s="345"/>
      <c r="DG27" s="345"/>
      <c r="DH27" s="345"/>
      <c r="DI27" s="346"/>
      <c r="DJ27" s="139"/>
      <c r="DK27" s="139"/>
      <c r="DL27" s="139"/>
      <c r="DM27" s="139"/>
      <c r="DN27" s="139"/>
      <c r="DO27" s="139"/>
    </row>
    <row r="28" spans="1:119" ht="18.75" customHeight="1" x14ac:dyDescent="0.15">
      <c r="A28" s="140"/>
      <c r="B28" s="522"/>
      <c r="C28" s="523"/>
      <c r="D28" s="524"/>
      <c r="E28" s="437" t="s">
        <v>165</v>
      </c>
      <c r="F28" s="394"/>
      <c r="G28" s="394"/>
      <c r="H28" s="394"/>
      <c r="I28" s="394"/>
      <c r="J28" s="394"/>
      <c r="K28" s="395"/>
      <c r="L28" s="438">
        <v>1</v>
      </c>
      <c r="M28" s="439"/>
      <c r="N28" s="439"/>
      <c r="O28" s="439"/>
      <c r="P28" s="453"/>
      <c r="Q28" s="438">
        <v>5200</v>
      </c>
      <c r="R28" s="439"/>
      <c r="S28" s="439"/>
      <c r="T28" s="439"/>
      <c r="U28" s="439"/>
      <c r="V28" s="453"/>
      <c r="W28" s="535"/>
      <c r="X28" s="523"/>
      <c r="Y28" s="524"/>
      <c r="Z28" s="437" t="s">
        <v>166</v>
      </c>
      <c r="AA28" s="394"/>
      <c r="AB28" s="394"/>
      <c r="AC28" s="394"/>
      <c r="AD28" s="394"/>
      <c r="AE28" s="394"/>
      <c r="AF28" s="394"/>
      <c r="AG28" s="395"/>
      <c r="AH28" s="438" t="s">
        <v>119</v>
      </c>
      <c r="AI28" s="439"/>
      <c r="AJ28" s="439"/>
      <c r="AK28" s="439"/>
      <c r="AL28" s="453"/>
      <c r="AM28" s="438" t="s">
        <v>119</v>
      </c>
      <c r="AN28" s="439"/>
      <c r="AO28" s="439"/>
      <c r="AP28" s="439"/>
      <c r="AQ28" s="439"/>
      <c r="AR28" s="453"/>
      <c r="AS28" s="438" t="s">
        <v>119</v>
      </c>
      <c r="AT28" s="439"/>
      <c r="AU28" s="439"/>
      <c r="AV28" s="439"/>
      <c r="AW28" s="439"/>
      <c r="AX28" s="440"/>
      <c r="AY28" s="561" t="s">
        <v>167</v>
      </c>
      <c r="AZ28" s="562"/>
      <c r="BA28" s="562"/>
      <c r="BB28" s="563"/>
      <c r="BC28" s="381" t="s">
        <v>168</v>
      </c>
      <c r="BD28" s="382"/>
      <c r="BE28" s="382"/>
      <c r="BF28" s="382"/>
      <c r="BG28" s="382"/>
      <c r="BH28" s="382"/>
      <c r="BI28" s="382"/>
      <c r="BJ28" s="382"/>
      <c r="BK28" s="382"/>
      <c r="BL28" s="382"/>
      <c r="BM28" s="383"/>
      <c r="BN28" s="384">
        <v>1681434</v>
      </c>
      <c r="BO28" s="385"/>
      <c r="BP28" s="385"/>
      <c r="BQ28" s="385"/>
      <c r="BR28" s="385"/>
      <c r="BS28" s="385"/>
      <c r="BT28" s="385"/>
      <c r="BU28" s="386"/>
      <c r="BV28" s="384">
        <v>1467364</v>
      </c>
      <c r="BW28" s="385"/>
      <c r="BX28" s="385"/>
      <c r="BY28" s="385"/>
      <c r="BZ28" s="385"/>
      <c r="CA28" s="385"/>
      <c r="CB28" s="385"/>
      <c r="CC28" s="386"/>
      <c r="CD28" s="154"/>
      <c r="CE28" s="493"/>
      <c r="CF28" s="493"/>
      <c r="CG28" s="493"/>
      <c r="CH28" s="493"/>
      <c r="CI28" s="493"/>
      <c r="CJ28" s="493"/>
      <c r="CK28" s="493"/>
      <c r="CL28" s="493"/>
      <c r="CM28" s="493"/>
      <c r="CN28" s="493"/>
      <c r="CO28" s="493"/>
      <c r="CP28" s="493"/>
      <c r="CQ28" s="493"/>
      <c r="CR28" s="493"/>
      <c r="CS28" s="494"/>
      <c r="CT28" s="344"/>
      <c r="CU28" s="345"/>
      <c r="CV28" s="345"/>
      <c r="CW28" s="345"/>
      <c r="CX28" s="345"/>
      <c r="CY28" s="345"/>
      <c r="CZ28" s="345"/>
      <c r="DA28" s="346"/>
      <c r="DB28" s="344"/>
      <c r="DC28" s="345"/>
      <c r="DD28" s="345"/>
      <c r="DE28" s="345"/>
      <c r="DF28" s="345"/>
      <c r="DG28" s="345"/>
      <c r="DH28" s="345"/>
      <c r="DI28" s="346"/>
      <c r="DJ28" s="139"/>
      <c r="DK28" s="139"/>
      <c r="DL28" s="139"/>
      <c r="DM28" s="139"/>
      <c r="DN28" s="139"/>
      <c r="DO28" s="139"/>
    </row>
    <row r="29" spans="1:119" ht="18.75" customHeight="1" x14ac:dyDescent="0.15">
      <c r="A29" s="140"/>
      <c r="B29" s="522"/>
      <c r="C29" s="523"/>
      <c r="D29" s="524"/>
      <c r="E29" s="437" t="s">
        <v>169</v>
      </c>
      <c r="F29" s="394"/>
      <c r="G29" s="394"/>
      <c r="H29" s="394"/>
      <c r="I29" s="394"/>
      <c r="J29" s="394"/>
      <c r="K29" s="395"/>
      <c r="L29" s="438">
        <v>15</v>
      </c>
      <c r="M29" s="439"/>
      <c r="N29" s="439"/>
      <c r="O29" s="439"/>
      <c r="P29" s="453"/>
      <c r="Q29" s="438">
        <v>5000</v>
      </c>
      <c r="R29" s="439"/>
      <c r="S29" s="439"/>
      <c r="T29" s="439"/>
      <c r="U29" s="439"/>
      <c r="V29" s="453"/>
      <c r="W29" s="536"/>
      <c r="X29" s="537"/>
      <c r="Y29" s="538"/>
      <c r="Z29" s="437" t="s">
        <v>170</v>
      </c>
      <c r="AA29" s="394"/>
      <c r="AB29" s="394"/>
      <c r="AC29" s="394"/>
      <c r="AD29" s="394"/>
      <c r="AE29" s="394"/>
      <c r="AF29" s="394"/>
      <c r="AG29" s="395"/>
      <c r="AH29" s="438">
        <v>394</v>
      </c>
      <c r="AI29" s="439"/>
      <c r="AJ29" s="439"/>
      <c r="AK29" s="439"/>
      <c r="AL29" s="453"/>
      <c r="AM29" s="438">
        <v>1206597</v>
      </c>
      <c r="AN29" s="439"/>
      <c r="AO29" s="439"/>
      <c r="AP29" s="439"/>
      <c r="AQ29" s="439"/>
      <c r="AR29" s="453"/>
      <c r="AS29" s="438">
        <v>3062</v>
      </c>
      <c r="AT29" s="439"/>
      <c r="AU29" s="439"/>
      <c r="AV29" s="439"/>
      <c r="AW29" s="439"/>
      <c r="AX29" s="440"/>
      <c r="AY29" s="564"/>
      <c r="AZ29" s="565"/>
      <c r="BA29" s="565"/>
      <c r="BB29" s="566"/>
      <c r="BC29" s="398" t="s">
        <v>171</v>
      </c>
      <c r="BD29" s="399"/>
      <c r="BE29" s="399"/>
      <c r="BF29" s="399"/>
      <c r="BG29" s="399"/>
      <c r="BH29" s="399"/>
      <c r="BI29" s="399"/>
      <c r="BJ29" s="399"/>
      <c r="BK29" s="399"/>
      <c r="BL29" s="399"/>
      <c r="BM29" s="400"/>
      <c r="BN29" s="347">
        <v>174</v>
      </c>
      <c r="BO29" s="348"/>
      <c r="BP29" s="348"/>
      <c r="BQ29" s="348"/>
      <c r="BR29" s="348"/>
      <c r="BS29" s="348"/>
      <c r="BT29" s="348"/>
      <c r="BU29" s="349"/>
      <c r="BV29" s="347">
        <v>174</v>
      </c>
      <c r="BW29" s="348"/>
      <c r="BX29" s="348"/>
      <c r="BY29" s="348"/>
      <c r="BZ29" s="348"/>
      <c r="CA29" s="348"/>
      <c r="CB29" s="348"/>
      <c r="CC29" s="349"/>
      <c r="CD29" s="156"/>
      <c r="CE29" s="493"/>
      <c r="CF29" s="493"/>
      <c r="CG29" s="493"/>
      <c r="CH29" s="493"/>
      <c r="CI29" s="493"/>
      <c r="CJ29" s="493"/>
      <c r="CK29" s="493"/>
      <c r="CL29" s="493"/>
      <c r="CM29" s="493"/>
      <c r="CN29" s="493"/>
      <c r="CO29" s="493"/>
      <c r="CP29" s="493"/>
      <c r="CQ29" s="493"/>
      <c r="CR29" s="493"/>
      <c r="CS29" s="494"/>
      <c r="CT29" s="344"/>
      <c r="CU29" s="345"/>
      <c r="CV29" s="345"/>
      <c r="CW29" s="345"/>
      <c r="CX29" s="345"/>
      <c r="CY29" s="345"/>
      <c r="CZ29" s="345"/>
      <c r="DA29" s="346"/>
      <c r="DB29" s="344"/>
      <c r="DC29" s="345"/>
      <c r="DD29" s="345"/>
      <c r="DE29" s="345"/>
      <c r="DF29" s="345"/>
      <c r="DG29" s="345"/>
      <c r="DH29" s="345"/>
      <c r="DI29" s="346"/>
      <c r="DJ29" s="139"/>
      <c r="DK29" s="139"/>
      <c r="DL29" s="139"/>
      <c r="DM29" s="139"/>
      <c r="DN29" s="139"/>
      <c r="DO29" s="139"/>
    </row>
    <row r="30" spans="1:119" ht="18.75" customHeight="1" thickBot="1" x14ac:dyDescent="0.2">
      <c r="A30" s="140"/>
      <c r="B30" s="525"/>
      <c r="C30" s="526"/>
      <c r="D30" s="527"/>
      <c r="E30" s="441"/>
      <c r="F30" s="442"/>
      <c r="G30" s="442"/>
      <c r="H30" s="442"/>
      <c r="I30" s="442"/>
      <c r="J30" s="442"/>
      <c r="K30" s="443"/>
      <c r="L30" s="553"/>
      <c r="M30" s="554"/>
      <c r="N30" s="554"/>
      <c r="O30" s="554"/>
      <c r="P30" s="555"/>
      <c r="Q30" s="553"/>
      <c r="R30" s="554"/>
      <c r="S30" s="554"/>
      <c r="T30" s="554"/>
      <c r="U30" s="554"/>
      <c r="V30" s="555"/>
      <c r="W30" s="556" t="s">
        <v>172</v>
      </c>
      <c r="X30" s="557"/>
      <c r="Y30" s="557"/>
      <c r="Z30" s="557"/>
      <c r="AA30" s="557"/>
      <c r="AB30" s="557"/>
      <c r="AC30" s="557"/>
      <c r="AD30" s="557"/>
      <c r="AE30" s="557"/>
      <c r="AF30" s="557"/>
      <c r="AG30" s="558"/>
      <c r="AH30" s="510">
        <v>96.5</v>
      </c>
      <c r="AI30" s="511"/>
      <c r="AJ30" s="511"/>
      <c r="AK30" s="511"/>
      <c r="AL30" s="511"/>
      <c r="AM30" s="511"/>
      <c r="AN30" s="511"/>
      <c r="AO30" s="511"/>
      <c r="AP30" s="511"/>
      <c r="AQ30" s="511"/>
      <c r="AR30" s="511"/>
      <c r="AS30" s="511"/>
      <c r="AT30" s="511"/>
      <c r="AU30" s="511"/>
      <c r="AV30" s="511"/>
      <c r="AW30" s="511"/>
      <c r="AX30" s="513"/>
      <c r="AY30" s="567"/>
      <c r="AZ30" s="568"/>
      <c r="BA30" s="568"/>
      <c r="BB30" s="569"/>
      <c r="BC30" s="547" t="s">
        <v>173</v>
      </c>
      <c r="BD30" s="548"/>
      <c r="BE30" s="548"/>
      <c r="BF30" s="548"/>
      <c r="BG30" s="548"/>
      <c r="BH30" s="548"/>
      <c r="BI30" s="548"/>
      <c r="BJ30" s="548"/>
      <c r="BK30" s="548"/>
      <c r="BL30" s="548"/>
      <c r="BM30" s="549"/>
      <c r="BN30" s="550">
        <v>1329186</v>
      </c>
      <c r="BO30" s="551"/>
      <c r="BP30" s="551"/>
      <c r="BQ30" s="551"/>
      <c r="BR30" s="551"/>
      <c r="BS30" s="551"/>
      <c r="BT30" s="551"/>
      <c r="BU30" s="552"/>
      <c r="BV30" s="550">
        <v>1340307</v>
      </c>
      <c r="BW30" s="551"/>
      <c r="BX30" s="551"/>
      <c r="BY30" s="551"/>
      <c r="BZ30" s="551"/>
      <c r="CA30" s="551"/>
      <c r="CB30" s="551"/>
      <c r="CC30" s="552"/>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9" t="s">
        <v>180</v>
      </c>
      <c r="D33" s="419"/>
      <c r="E33" s="372" t="s">
        <v>181</v>
      </c>
      <c r="F33" s="372"/>
      <c r="G33" s="372"/>
      <c r="H33" s="372"/>
      <c r="I33" s="372"/>
      <c r="J33" s="372"/>
      <c r="K33" s="372"/>
      <c r="L33" s="372"/>
      <c r="M33" s="372"/>
      <c r="N33" s="372"/>
      <c r="O33" s="372"/>
      <c r="P33" s="372"/>
      <c r="Q33" s="372"/>
      <c r="R33" s="372"/>
      <c r="S33" s="372"/>
      <c r="T33" s="169"/>
      <c r="U33" s="419" t="s">
        <v>180</v>
      </c>
      <c r="V33" s="419"/>
      <c r="W33" s="372" t="s">
        <v>181</v>
      </c>
      <c r="X33" s="372"/>
      <c r="Y33" s="372"/>
      <c r="Z33" s="372"/>
      <c r="AA33" s="372"/>
      <c r="AB33" s="372"/>
      <c r="AC33" s="372"/>
      <c r="AD33" s="372"/>
      <c r="AE33" s="372"/>
      <c r="AF33" s="372"/>
      <c r="AG33" s="372"/>
      <c r="AH33" s="372"/>
      <c r="AI33" s="372"/>
      <c r="AJ33" s="372"/>
      <c r="AK33" s="372"/>
      <c r="AL33" s="169"/>
      <c r="AM33" s="419" t="s">
        <v>180</v>
      </c>
      <c r="AN33" s="419"/>
      <c r="AO33" s="372" t="s">
        <v>181</v>
      </c>
      <c r="AP33" s="372"/>
      <c r="AQ33" s="372"/>
      <c r="AR33" s="372"/>
      <c r="AS33" s="372"/>
      <c r="AT33" s="372"/>
      <c r="AU33" s="372"/>
      <c r="AV33" s="372"/>
      <c r="AW33" s="372"/>
      <c r="AX33" s="372"/>
      <c r="AY33" s="372"/>
      <c r="AZ33" s="372"/>
      <c r="BA33" s="372"/>
      <c r="BB33" s="372"/>
      <c r="BC33" s="372"/>
      <c r="BD33" s="170"/>
      <c r="BE33" s="372" t="s">
        <v>182</v>
      </c>
      <c r="BF33" s="372"/>
      <c r="BG33" s="372" t="s">
        <v>183</v>
      </c>
      <c r="BH33" s="372"/>
      <c r="BI33" s="372"/>
      <c r="BJ33" s="372"/>
      <c r="BK33" s="372"/>
      <c r="BL33" s="372"/>
      <c r="BM33" s="372"/>
      <c r="BN33" s="372"/>
      <c r="BO33" s="372"/>
      <c r="BP33" s="372"/>
      <c r="BQ33" s="372"/>
      <c r="BR33" s="372"/>
      <c r="BS33" s="372"/>
      <c r="BT33" s="372"/>
      <c r="BU33" s="372"/>
      <c r="BV33" s="170"/>
      <c r="BW33" s="419" t="s">
        <v>182</v>
      </c>
      <c r="BX33" s="419"/>
      <c r="BY33" s="372" t="s">
        <v>184</v>
      </c>
      <c r="BZ33" s="372"/>
      <c r="CA33" s="372"/>
      <c r="CB33" s="372"/>
      <c r="CC33" s="372"/>
      <c r="CD33" s="372"/>
      <c r="CE33" s="372"/>
      <c r="CF33" s="372"/>
      <c r="CG33" s="372"/>
      <c r="CH33" s="372"/>
      <c r="CI33" s="372"/>
      <c r="CJ33" s="372"/>
      <c r="CK33" s="372"/>
      <c r="CL33" s="372"/>
      <c r="CM33" s="372"/>
      <c r="CN33" s="169"/>
      <c r="CO33" s="419" t="s">
        <v>180</v>
      </c>
      <c r="CP33" s="419"/>
      <c r="CQ33" s="372" t="s">
        <v>185</v>
      </c>
      <c r="CR33" s="372"/>
      <c r="CS33" s="372"/>
      <c r="CT33" s="372"/>
      <c r="CU33" s="372"/>
      <c r="CV33" s="372"/>
      <c r="CW33" s="372"/>
      <c r="CX33" s="372"/>
      <c r="CY33" s="372"/>
      <c r="CZ33" s="372"/>
      <c r="DA33" s="372"/>
      <c r="DB33" s="372"/>
      <c r="DC33" s="372"/>
      <c r="DD33" s="372"/>
      <c r="DE33" s="372"/>
      <c r="DF33" s="169"/>
      <c r="DG33" s="372" t="s">
        <v>186</v>
      </c>
      <c r="DH33" s="372"/>
      <c r="DI33" s="171"/>
      <c r="DJ33" s="139"/>
      <c r="DK33" s="139"/>
      <c r="DL33" s="139"/>
      <c r="DM33" s="139"/>
      <c r="DN33" s="139"/>
      <c r="DO33" s="139"/>
    </row>
    <row r="34" spans="1:119" ht="32.25" customHeight="1" x14ac:dyDescent="0.15">
      <c r="A34" s="140"/>
      <c r="B34" s="166"/>
      <c r="C34" s="560">
        <f>IF(E34="","",1)</f>
        <v>1</v>
      </c>
      <c r="D34" s="560"/>
      <c r="E34" s="559" t="str">
        <f>IF('各会計、関係団体の財政状況及び健全化判断比率'!B7="","",'各会計、関係団体の財政状況及び健全化判断比率'!B7)</f>
        <v>一般会計</v>
      </c>
      <c r="F34" s="559"/>
      <c r="G34" s="559"/>
      <c r="H34" s="559"/>
      <c r="I34" s="559"/>
      <c r="J34" s="559"/>
      <c r="K34" s="559"/>
      <c r="L34" s="559"/>
      <c r="M34" s="559"/>
      <c r="N34" s="559"/>
      <c r="O34" s="559"/>
      <c r="P34" s="559"/>
      <c r="Q34" s="559"/>
      <c r="R34" s="559"/>
      <c r="S34" s="559"/>
      <c r="T34" s="167"/>
      <c r="U34" s="560">
        <f>IF(W34="","",MAX(C34:D43)+1)</f>
        <v>2</v>
      </c>
      <c r="V34" s="560"/>
      <c r="W34" s="559" t="str">
        <f>IF('各会計、関係団体の財政状況及び健全化判断比率'!B28="","",'各会計、関係団体の財政状況及び健全化判断比率'!B28)</f>
        <v>国民健康保険事業特別会計（事業勘定）</v>
      </c>
      <c r="X34" s="559"/>
      <c r="Y34" s="559"/>
      <c r="Z34" s="559"/>
      <c r="AA34" s="559"/>
      <c r="AB34" s="559"/>
      <c r="AC34" s="559"/>
      <c r="AD34" s="559"/>
      <c r="AE34" s="559"/>
      <c r="AF34" s="559"/>
      <c r="AG34" s="559"/>
      <c r="AH34" s="559"/>
      <c r="AI34" s="559"/>
      <c r="AJ34" s="559"/>
      <c r="AK34" s="559"/>
      <c r="AL34" s="167"/>
      <c r="AM34" s="560">
        <f>IF(AO34="","",MAX(C34:D43,U34:V43)+1)</f>
        <v>6</v>
      </c>
      <c r="AN34" s="560"/>
      <c r="AO34" s="559" t="str">
        <f>IF('各会計、関係団体の財政状況及び健全化判断比率'!B32="","",'各会計、関係団体の財政状況及び健全化判断比率'!B32)</f>
        <v>水道事業会計</v>
      </c>
      <c r="AP34" s="559"/>
      <c r="AQ34" s="559"/>
      <c r="AR34" s="559"/>
      <c r="AS34" s="559"/>
      <c r="AT34" s="559"/>
      <c r="AU34" s="559"/>
      <c r="AV34" s="559"/>
      <c r="AW34" s="559"/>
      <c r="AX34" s="559"/>
      <c r="AY34" s="559"/>
      <c r="AZ34" s="559"/>
      <c r="BA34" s="559"/>
      <c r="BB34" s="559"/>
      <c r="BC34" s="559"/>
      <c r="BD34" s="167"/>
      <c r="BE34" s="560" t="str">
        <f>IF(BG34="","",MAX(C34:D43,U34:V43,AM34:AN43)+1)</f>
        <v/>
      </c>
      <c r="BF34" s="560"/>
      <c r="BG34" s="559"/>
      <c r="BH34" s="559"/>
      <c r="BI34" s="559"/>
      <c r="BJ34" s="559"/>
      <c r="BK34" s="559"/>
      <c r="BL34" s="559"/>
      <c r="BM34" s="559"/>
      <c r="BN34" s="559"/>
      <c r="BO34" s="559"/>
      <c r="BP34" s="559"/>
      <c r="BQ34" s="559"/>
      <c r="BR34" s="559"/>
      <c r="BS34" s="559"/>
      <c r="BT34" s="559"/>
      <c r="BU34" s="559"/>
      <c r="BV34" s="167"/>
      <c r="BW34" s="560">
        <f>IF(BY34="","",MAX(C34:D43,U34:V43,AM34:AN43,BE34:BF43)+1)</f>
        <v>9</v>
      </c>
      <c r="BX34" s="560"/>
      <c r="BY34" s="559" t="str">
        <f>IF('各会計、関係団体の財政状況及び健全化判断比率'!B68="","",'各会計、関係団体の財政状況及び健全化判断比率'!B68)</f>
        <v>柏原羽曳野藤井寺消防組合（一般会計）</v>
      </c>
      <c r="BZ34" s="559"/>
      <c r="CA34" s="559"/>
      <c r="CB34" s="559"/>
      <c r="CC34" s="559"/>
      <c r="CD34" s="559"/>
      <c r="CE34" s="559"/>
      <c r="CF34" s="559"/>
      <c r="CG34" s="559"/>
      <c r="CH34" s="559"/>
      <c r="CI34" s="559"/>
      <c r="CJ34" s="559"/>
      <c r="CK34" s="559"/>
      <c r="CL34" s="559"/>
      <c r="CM34" s="559"/>
      <c r="CN34" s="167"/>
      <c r="CO34" s="560">
        <f>IF(CQ34="","",MAX(C34:D43,U34:V43,AM34:AN43,BE34:BF43,BW34:BX43)+1)</f>
        <v>18</v>
      </c>
      <c r="CP34" s="560"/>
      <c r="CQ34" s="559" t="str">
        <f>IF('各会計、関係団体の財政状況及び健全化判断比率'!BS7="","",'各会計、関係団体の財政状況及び健全化判断比率'!BS7)</f>
        <v>柏原市土地開発公社</v>
      </c>
      <c r="CR34" s="559"/>
      <c r="CS34" s="559"/>
      <c r="CT34" s="559"/>
      <c r="CU34" s="559"/>
      <c r="CV34" s="559"/>
      <c r="CW34" s="559"/>
      <c r="CX34" s="559"/>
      <c r="CY34" s="559"/>
      <c r="CZ34" s="559"/>
      <c r="DA34" s="559"/>
      <c r="DB34" s="559"/>
      <c r="DC34" s="559"/>
      <c r="DD34" s="559"/>
      <c r="DE34" s="559"/>
      <c r="DF34" s="164"/>
      <c r="DG34" s="570" t="str">
        <f>IF('各会計、関係団体の財政状況及び健全化判断比率'!BR7="","",'各会計、関係団体の財政状況及び健全化判断比率'!BR7)</f>
        <v>○</v>
      </c>
      <c r="DH34" s="570"/>
      <c r="DI34" s="171"/>
      <c r="DJ34" s="139"/>
      <c r="DK34" s="139"/>
      <c r="DL34" s="139"/>
      <c r="DM34" s="139"/>
      <c r="DN34" s="139"/>
      <c r="DO34" s="139"/>
    </row>
    <row r="35" spans="1:119" ht="32.25" customHeight="1" x14ac:dyDescent="0.15">
      <c r="A35" s="140"/>
      <c r="B35" s="166"/>
      <c r="C35" s="560" t="str">
        <f>IF(E35="","",C34+1)</f>
        <v/>
      </c>
      <c r="D35" s="560"/>
      <c r="E35" s="559" t="str">
        <f>IF('各会計、関係団体の財政状況及び健全化判断比率'!B8="","",'各会計、関係団体の財政状況及び健全化判断比率'!B8)</f>
        <v/>
      </c>
      <c r="F35" s="559"/>
      <c r="G35" s="559"/>
      <c r="H35" s="559"/>
      <c r="I35" s="559"/>
      <c r="J35" s="559"/>
      <c r="K35" s="559"/>
      <c r="L35" s="559"/>
      <c r="M35" s="559"/>
      <c r="N35" s="559"/>
      <c r="O35" s="559"/>
      <c r="P35" s="559"/>
      <c r="Q35" s="559"/>
      <c r="R35" s="559"/>
      <c r="S35" s="559"/>
      <c r="T35" s="167"/>
      <c r="U35" s="560">
        <f>IF(W35="","",U34+1)</f>
        <v>3</v>
      </c>
      <c r="V35" s="560"/>
      <c r="W35" s="559" t="str">
        <f>IF('各会計、関係団体の財政状況及び健全化判断比率'!B29="","",'各会計、関係団体の財政状況及び健全化判断比率'!B29)</f>
        <v>国民健康保険事業特別会計（施設勘定堅上診療所）</v>
      </c>
      <c r="X35" s="559"/>
      <c r="Y35" s="559"/>
      <c r="Z35" s="559"/>
      <c r="AA35" s="559"/>
      <c r="AB35" s="559"/>
      <c r="AC35" s="559"/>
      <c r="AD35" s="559"/>
      <c r="AE35" s="559"/>
      <c r="AF35" s="559"/>
      <c r="AG35" s="559"/>
      <c r="AH35" s="559"/>
      <c r="AI35" s="559"/>
      <c r="AJ35" s="559"/>
      <c r="AK35" s="559"/>
      <c r="AL35" s="167"/>
      <c r="AM35" s="560">
        <f t="shared" ref="AM35:AM43" si="0">IF(AO35="","",AM34+1)</f>
        <v>7</v>
      </c>
      <c r="AN35" s="560"/>
      <c r="AO35" s="559" t="str">
        <f>IF('各会計、関係団体の財政状況及び健全化判断比率'!B33="","",'各会計、関係団体の財政状況及び健全化判断比率'!B33)</f>
        <v>市立柏原病院事業会計</v>
      </c>
      <c r="AP35" s="559"/>
      <c r="AQ35" s="559"/>
      <c r="AR35" s="559"/>
      <c r="AS35" s="559"/>
      <c r="AT35" s="559"/>
      <c r="AU35" s="559"/>
      <c r="AV35" s="559"/>
      <c r="AW35" s="559"/>
      <c r="AX35" s="559"/>
      <c r="AY35" s="559"/>
      <c r="AZ35" s="559"/>
      <c r="BA35" s="559"/>
      <c r="BB35" s="559"/>
      <c r="BC35" s="559"/>
      <c r="BD35" s="167"/>
      <c r="BE35" s="560" t="str">
        <f t="shared" ref="BE35:BE43" si="1">IF(BG35="","",BE34+1)</f>
        <v/>
      </c>
      <c r="BF35" s="560"/>
      <c r="BG35" s="559"/>
      <c r="BH35" s="559"/>
      <c r="BI35" s="559"/>
      <c r="BJ35" s="559"/>
      <c r="BK35" s="559"/>
      <c r="BL35" s="559"/>
      <c r="BM35" s="559"/>
      <c r="BN35" s="559"/>
      <c r="BO35" s="559"/>
      <c r="BP35" s="559"/>
      <c r="BQ35" s="559"/>
      <c r="BR35" s="559"/>
      <c r="BS35" s="559"/>
      <c r="BT35" s="559"/>
      <c r="BU35" s="559"/>
      <c r="BV35" s="167"/>
      <c r="BW35" s="560">
        <f t="shared" ref="BW35:BW43" si="2">IF(BY35="","",BW34+1)</f>
        <v>10</v>
      </c>
      <c r="BX35" s="560"/>
      <c r="BY35" s="559" t="str">
        <f>IF('各会計、関係団体の財政状況及び健全化判断比率'!B69="","",'各会計、関係団体の財政状況及び健全化判断比率'!B69)</f>
        <v>柏羽藤環境事業組合（一般会計）</v>
      </c>
      <c r="BZ35" s="559"/>
      <c r="CA35" s="559"/>
      <c r="CB35" s="559"/>
      <c r="CC35" s="559"/>
      <c r="CD35" s="559"/>
      <c r="CE35" s="559"/>
      <c r="CF35" s="559"/>
      <c r="CG35" s="559"/>
      <c r="CH35" s="559"/>
      <c r="CI35" s="559"/>
      <c r="CJ35" s="559"/>
      <c r="CK35" s="559"/>
      <c r="CL35" s="559"/>
      <c r="CM35" s="559"/>
      <c r="CN35" s="167"/>
      <c r="CO35" s="560">
        <f t="shared" ref="CO35:CO43" si="3">IF(CQ35="","",CO34+1)</f>
        <v>19</v>
      </c>
      <c r="CP35" s="560"/>
      <c r="CQ35" s="559" t="str">
        <f>IF('各会計、関係団体の財政状況及び健全化判断比率'!BS8="","",'各会計、関係団体の財政状況及び健全化判断比率'!BS8)</f>
        <v>柏原市健康推進財団</v>
      </c>
      <c r="CR35" s="559"/>
      <c r="CS35" s="559"/>
      <c r="CT35" s="559"/>
      <c r="CU35" s="559"/>
      <c r="CV35" s="559"/>
      <c r="CW35" s="559"/>
      <c r="CX35" s="559"/>
      <c r="CY35" s="559"/>
      <c r="CZ35" s="559"/>
      <c r="DA35" s="559"/>
      <c r="DB35" s="559"/>
      <c r="DC35" s="559"/>
      <c r="DD35" s="559"/>
      <c r="DE35" s="55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0" t="str">
        <f>IF(E36="","",C35+1)</f>
        <v/>
      </c>
      <c r="D36" s="560"/>
      <c r="E36" s="559" t="str">
        <f>IF('各会計、関係団体の財政状況及び健全化判断比率'!B9="","",'各会計、関係団体の財政状況及び健全化判断比率'!B9)</f>
        <v/>
      </c>
      <c r="F36" s="559"/>
      <c r="G36" s="559"/>
      <c r="H36" s="559"/>
      <c r="I36" s="559"/>
      <c r="J36" s="559"/>
      <c r="K36" s="559"/>
      <c r="L36" s="559"/>
      <c r="M36" s="559"/>
      <c r="N36" s="559"/>
      <c r="O36" s="559"/>
      <c r="P36" s="559"/>
      <c r="Q36" s="559"/>
      <c r="R36" s="559"/>
      <c r="S36" s="559"/>
      <c r="T36" s="167"/>
      <c r="U36" s="560">
        <f t="shared" ref="U36:U43" si="4">IF(W36="","",U35+1)</f>
        <v>4</v>
      </c>
      <c r="V36" s="560"/>
      <c r="W36" s="559" t="str">
        <f>IF('各会計、関係団体の財政状況及び健全化判断比率'!B30="","",'各会計、関係団体の財政状況及び健全化判断比率'!B30)</f>
        <v>介護保険事業特別会計</v>
      </c>
      <c r="X36" s="559"/>
      <c r="Y36" s="559"/>
      <c r="Z36" s="559"/>
      <c r="AA36" s="559"/>
      <c r="AB36" s="559"/>
      <c r="AC36" s="559"/>
      <c r="AD36" s="559"/>
      <c r="AE36" s="559"/>
      <c r="AF36" s="559"/>
      <c r="AG36" s="559"/>
      <c r="AH36" s="559"/>
      <c r="AI36" s="559"/>
      <c r="AJ36" s="559"/>
      <c r="AK36" s="559"/>
      <c r="AL36" s="167"/>
      <c r="AM36" s="560">
        <f t="shared" si="0"/>
        <v>8</v>
      </c>
      <c r="AN36" s="560"/>
      <c r="AO36" s="559" t="str">
        <f>IF('各会計、関係団体の財政状況及び健全化判断比率'!B34="","",'各会計、関係団体の財政状況及び健全化判断比率'!B34)</f>
        <v>下水道事業会計</v>
      </c>
      <c r="AP36" s="559"/>
      <c r="AQ36" s="559"/>
      <c r="AR36" s="559"/>
      <c r="AS36" s="559"/>
      <c r="AT36" s="559"/>
      <c r="AU36" s="559"/>
      <c r="AV36" s="559"/>
      <c r="AW36" s="559"/>
      <c r="AX36" s="559"/>
      <c r="AY36" s="559"/>
      <c r="AZ36" s="559"/>
      <c r="BA36" s="559"/>
      <c r="BB36" s="559"/>
      <c r="BC36" s="559"/>
      <c r="BD36" s="167"/>
      <c r="BE36" s="560" t="str">
        <f t="shared" si="1"/>
        <v/>
      </c>
      <c r="BF36" s="560"/>
      <c r="BG36" s="559"/>
      <c r="BH36" s="559"/>
      <c r="BI36" s="559"/>
      <c r="BJ36" s="559"/>
      <c r="BK36" s="559"/>
      <c r="BL36" s="559"/>
      <c r="BM36" s="559"/>
      <c r="BN36" s="559"/>
      <c r="BO36" s="559"/>
      <c r="BP36" s="559"/>
      <c r="BQ36" s="559"/>
      <c r="BR36" s="559"/>
      <c r="BS36" s="559"/>
      <c r="BT36" s="559"/>
      <c r="BU36" s="559"/>
      <c r="BV36" s="167"/>
      <c r="BW36" s="560">
        <f t="shared" si="2"/>
        <v>11</v>
      </c>
      <c r="BX36" s="560"/>
      <c r="BY36" s="559" t="str">
        <f>IF('各会計、関係団体の財政状況及び健全化判断比率'!B70="","",'各会計、関係団体の財政状況及び健全化判断比率'!B70)</f>
        <v>藤井寺市柏原市学校給食組合（一般会計）</v>
      </c>
      <c r="BZ36" s="559"/>
      <c r="CA36" s="559"/>
      <c r="CB36" s="559"/>
      <c r="CC36" s="559"/>
      <c r="CD36" s="559"/>
      <c r="CE36" s="559"/>
      <c r="CF36" s="559"/>
      <c r="CG36" s="559"/>
      <c r="CH36" s="559"/>
      <c r="CI36" s="559"/>
      <c r="CJ36" s="559"/>
      <c r="CK36" s="559"/>
      <c r="CL36" s="559"/>
      <c r="CM36" s="559"/>
      <c r="CN36" s="167"/>
      <c r="CO36" s="560" t="str">
        <f t="shared" si="3"/>
        <v/>
      </c>
      <c r="CP36" s="560"/>
      <c r="CQ36" s="559" t="str">
        <f>IF('各会計、関係団体の財政状況及び健全化判断比率'!BS9="","",'各会計、関係団体の財政状況及び健全化判断比率'!BS9)</f>
        <v/>
      </c>
      <c r="CR36" s="559"/>
      <c r="CS36" s="559"/>
      <c r="CT36" s="559"/>
      <c r="CU36" s="559"/>
      <c r="CV36" s="559"/>
      <c r="CW36" s="559"/>
      <c r="CX36" s="559"/>
      <c r="CY36" s="559"/>
      <c r="CZ36" s="559"/>
      <c r="DA36" s="559"/>
      <c r="DB36" s="559"/>
      <c r="DC36" s="559"/>
      <c r="DD36" s="559"/>
      <c r="DE36" s="55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0" t="str">
        <f>IF(E37="","",C36+1)</f>
        <v/>
      </c>
      <c r="D37" s="560"/>
      <c r="E37" s="559" t="str">
        <f>IF('各会計、関係団体の財政状況及び健全化判断比率'!B10="","",'各会計、関係団体の財政状況及び健全化判断比率'!B10)</f>
        <v/>
      </c>
      <c r="F37" s="559"/>
      <c r="G37" s="559"/>
      <c r="H37" s="559"/>
      <c r="I37" s="559"/>
      <c r="J37" s="559"/>
      <c r="K37" s="559"/>
      <c r="L37" s="559"/>
      <c r="M37" s="559"/>
      <c r="N37" s="559"/>
      <c r="O37" s="559"/>
      <c r="P37" s="559"/>
      <c r="Q37" s="559"/>
      <c r="R37" s="559"/>
      <c r="S37" s="559"/>
      <c r="T37" s="167"/>
      <c r="U37" s="560">
        <f t="shared" si="4"/>
        <v>5</v>
      </c>
      <c r="V37" s="560"/>
      <c r="W37" s="559" t="str">
        <f>IF('各会計、関係団体の財政状況及び健全化判断比率'!B31="","",'各会計、関係団体の財政状況及び健全化判断比率'!B31)</f>
        <v>後期高齢者医療事業特別会計</v>
      </c>
      <c r="X37" s="559"/>
      <c r="Y37" s="559"/>
      <c r="Z37" s="559"/>
      <c r="AA37" s="559"/>
      <c r="AB37" s="559"/>
      <c r="AC37" s="559"/>
      <c r="AD37" s="559"/>
      <c r="AE37" s="559"/>
      <c r="AF37" s="559"/>
      <c r="AG37" s="559"/>
      <c r="AH37" s="559"/>
      <c r="AI37" s="559"/>
      <c r="AJ37" s="559"/>
      <c r="AK37" s="559"/>
      <c r="AL37" s="167"/>
      <c r="AM37" s="560" t="str">
        <f t="shared" si="0"/>
        <v/>
      </c>
      <c r="AN37" s="560"/>
      <c r="AO37" s="559"/>
      <c r="AP37" s="559"/>
      <c r="AQ37" s="559"/>
      <c r="AR37" s="559"/>
      <c r="AS37" s="559"/>
      <c r="AT37" s="559"/>
      <c r="AU37" s="559"/>
      <c r="AV37" s="559"/>
      <c r="AW37" s="559"/>
      <c r="AX37" s="559"/>
      <c r="AY37" s="559"/>
      <c r="AZ37" s="559"/>
      <c r="BA37" s="559"/>
      <c r="BB37" s="559"/>
      <c r="BC37" s="559"/>
      <c r="BD37" s="167"/>
      <c r="BE37" s="560" t="str">
        <f t="shared" si="1"/>
        <v/>
      </c>
      <c r="BF37" s="560"/>
      <c r="BG37" s="559"/>
      <c r="BH37" s="559"/>
      <c r="BI37" s="559"/>
      <c r="BJ37" s="559"/>
      <c r="BK37" s="559"/>
      <c r="BL37" s="559"/>
      <c r="BM37" s="559"/>
      <c r="BN37" s="559"/>
      <c r="BO37" s="559"/>
      <c r="BP37" s="559"/>
      <c r="BQ37" s="559"/>
      <c r="BR37" s="559"/>
      <c r="BS37" s="559"/>
      <c r="BT37" s="559"/>
      <c r="BU37" s="559"/>
      <c r="BV37" s="167"/>
      <c r="BW37" s="560">
        <f t="shared" si="2"/>
        <v>12</v>
      </c>
      <c r="BX37" s="560"/>
      <c r="BY37" s="559" t="str">
        <f>IF('各会計、関係団体の財政状況及び健全化判断比率'!B71="","",'各会計、関係団体の財政状況及び健全化判断比率'!B71)</f>
        <v>大和川右岸水防事務組合（一般会計）</v>
      </c>
      <c r="BZ37" s="559"/>
      <c r="CA37" s="559"/>
      <c r="CB37" s="559"/>
      <c r="CC37" s="559"/>
      <c r="CD37" s="559"/>
      <c r="CE37" s="559"/>
      <c r="CF37" s="559"/>
      <c r="CG37" s="559"/>
      <c r="CH37" s="559"/>
      <c r="CI37" s="559"/>
      <c r="CJ37" s="559"/>
      <c r="CK37" s="559"/>
      <c r="CL37" s="559"/>
      <c r="CM37" s="559"/>
      <c r="CN37" s="167"/>
      <c r="CO37" s="560" t="str">
        <f t="shared" si="3"/>
        <v/>
      </c>
      <c r="CP37" s="560"/>
      <c r="CQ37" s="559" t="str">
        <f>IF('各会計、関係団体の財政状況及び健全化判断比率'!BS10="","",'各会計、関係団体の財政状況及び健全化判断比率'!BS10)</f>
        <v/>
      </c>
      <c r="CR37" s="559"/>
      <c r="CS37" s="559"/>
      <c r="CT37" s="559"/>
      <c r="CU37" s="559"/>
      <c r="CV37" s="559"/>
      <c r="CW37" s="559"/>
      <c r="CX37" s="559"/>
      <c r="CY37" s="559"/>
      <c r="CZ37" s="559"/>
      <c r="DA37" s="559"/>
      <c r="DB37" s="559"/>
      <c r="DC37" s="559"/>
      <c r="DD37" s="559"/>
      <c r="DE37" s="55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0" t="str">
        <f t="shared" ref="C38:C43" si="5">IF(E38="","",C37+1)</f>
        <v/>
      </c>
      <c r="D38" s="560"/>
      <c r="E38" s="559" t="str">
        <f>IF('各会計、関係団体の財政状況及び健全化判断比率'!B11="","",'各会計、関係団体の財政状況及び健全化判断比率'!B11)</f>
        <v/>
      </c>
      <c r="F38" s="559"/>
      <c r="G38" s="559"/>
      <c r="H38" s="559"/>
      <c r="I38" s="559"/>
      <c r="J38" s="559"/>
      <c r="K38" s="559"/>
      <c r="L38" s="559"/>
      <c r="M38" s="559"/>
      <c r="N38" s="559"/>
      <c r="O38" s="559"/>
      <c r="P38" s="559"/>
      <c r="Q38" s="559"/>
      <c r="R38" s="559"/>
      <c r="S38" s="559"/>
      <c r="T38" s="167"/>
      <c r="U38" s="560" t="str">
        <f t="shared" si="4"/>
        <v/>
      </c>
      <c r="V38" s="560"/>
      <c r="W38" s="559"/>
      <c r="X38" s="559"/>
      <c r="Y38" s="559"/>
      <c r="Z38" s="559"/>
      <c r="AA38" s="559"/>
      <c r="AB38" s="559"/>
      <c r="AC38" s="559"/>
      <c r="AD38" s="559"/>
      <c r="AE38" s="559"/>
      <c r="AF38" s="559"/>
      <c r="AG38" s="559"/>
      <c r="AH38" s="559"/>
      <c r="AI38" s="559"/>
      <c r="AJ38" s="559"/>
      <c r="AK38" s="559"/>
      <c r="AL38" s="167"/>
      <c r="AM38" s="560" t="str">
        <f t="shared" si="0"/>
        <v/>
      </c>
      <c r="AN38" s="560"/>
      <c r="AO38" s="559"/>
      <c r="AP38" s="559"/>
      <c r="AQ38" s="559"/>
      <c r="AR38" s="559"/>
      <c r="AS38" s="559"/>
      <c r="AT38" s="559"/>
      <c r="AU38" s="559"/>
      <c r="AV38" s="559"/>
      <c r="AW38" s="559"/>
      <c r="AX38" s="559"/>
      <c r="AY38" s="559"/>
      <c r="AZ38" s="559"/>
      <c r="BA38" s="559"/>
      <c r="BB38" s="559"/>
      <c r="BC38" s="559"/>
      <c r="BD38" s="167"/>
      <c r="BE38" s="560" t="str">
        <f t="shared" si="1"/>
        <v/>
      </c>
      <c r="BF38" s="560"/>
      <c r="BG38" s="559"/>
      <c r="BH38" s="559"/>
      <c r="BI38" s="559"/>
      <c r="BJ38" s="559"/>
      <c r="BK38" s="559"/>
      <c r="BL38" s="559"/>
      <c r="BM38" s="559"/>
      <c r="BN38" s="559"/>
      <c r="BO38" s="559"/>
      <c r="BP38" s="559"/>
      <c r="BQ38" s="559"/>
      <c r="BR38" s="559"/>
      <c r="BS38" s="559"/>
      <c r="BT38" s="559"/>
      <c r="BU38" s="559"/>
      <c r="BV38" s="167"/>
      <c r="BW38" s="560">
        <f t="shared" si="2"/>
        <v>13</v>
      </c>
      <c r="BX38" s="560"/>
      <c r="BY38" s="559" t="str">
        <f>IF('各会計、関係団体の財政状況及び健全化判断比率'!B72="","",'各会計、関係団体の財政状況及び健全化判断比率'!B72)</f>
        <v>八尾市柏原市火葬場組合（一般会計）</v>
      </c>
      <c r="BZ38" s="559"/>
      <c r="CA38" s="559"/>
      <c r="CB38" s="559"/>
      <c r="CC38" s="559"/>
      <c r="CD38" s="559"/>
      <c r="CE38" s="559"/>
      <c r="CF38" s="559"/>
      <c r="CG38" s="559"/>
      <c r="CH38" s="559"/>
      <c r="CI38" s="559"/>
      <c r="CJ38" s="559"/>
      <c r="CK38" s="559"/>
      <c r="CL38" s="559"/>
      <c r="CM38" s="559"/>
      <c r="CN38" s="167"/>
      <c r="CO38" s="560" t="str">
        <f t="shared" si="3"/>
        <v/>
      </c>
      <c r="CP38" s="560"/>
      <c r="CQ38" s="559" t="str">
        <f>IF('各会計、関係団体の財政状況及び健全化判断比率'!BS11="","",'各会計、関係団体の財政状況及び健全化判断比率'!BS11)</f>
        <v/>
      </c>
      <c r="CR38" s="559"/>
      <c r="CS38" s="559"/>
      <c r="CT38" s="559"/>
      <c r="CU38" s="559"/>
      <c r="CV38" s="559"/>
      <c r="CW38" s="559"/>
      <c r="CX38" s="559"/>
      <c r="CY38" s="559"/>
      <c r="CZ38" s="559"/>
      <c r="DA38" s="559"/>
      <c r="DB38" s="559"/>
      <c r="DC38" s="559"/>
      <c r="DD38" s="559"/>
      <c r="DE38" s="55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0" t="str">
        <f t="shared" si="5"/>
        <v/>
      </c>
      <c r="D39" s="560"/>
      <c r="E39" s="559" t="str">
        <f>IF('各会計、関係団体の財政状況及び健全化判断比率'!B12="","",'各会計、関係団体の財政状況及び健全化判断比率'!B12)</f>
        <v/>
      </c>
      <c r="F39" s="559"/>
      <c r="G39" s="559"/>
      <c r="H39" s="559"/>
      <c r="I39" s="559"/>
      <c r="J39" s="559"/>
      <c r="K39" s="559"/>
      <c r="L39" s="559"/>
      <c r="M39" s="559"/>
      <c r="N39" s="559"/>
      <c r="O39" s="559"/>
      <c r="P39" s="559"/>
      <c r="Q39" s="559"/>
      <c r="R39" s="559"/>
      <c r="S39" s="559"/>
      <c r="T39" s="167"/>
      <c r="U39" s="560" t="str">
        <f t="shared" si="4"/>
        <v/>
      </c>
      <c r="V39" s="560"/>
      <c r="W39" s="559"/>
      <c r="X39" s="559"/>
      <c r="Y39" s="559"/>
      <c r="Z39" s="559"/>
      <c r="AA39" s="559"/>
      <c r="AB39" s="559"/>
      <c r="AC39" s="559"/>
      <c r="AD39" s="559"/>
      <c r="AE39" s="559"/>
      <c r="AF39" s="559"/>
      <c r="AG39" s="559"/>
      <c r="AH39" s="559"/>
      <c r="AI39" s="559"/>
      <c r="AJ39" s="559"/>
      <c r="AK39" s="559"/>
      <c r="AL39" s="167"/>
      <c r="AM39" s="560" t="str">
        <f t="shared" si="0"/>
        <v/>
      </c>
      <c r="AN39" s="560"/>
      <c r="AO39" s="559"/>
      <c r="AP39" s="559"/>
      <c r="AQ39" s="559"/>
      <c r="AR39" s="559"/>
      <c r="AS39" s="559"/>
      <c r="AT39" s="559"/>
      <c r="AU39" s="559"/>
      <c r="AV39" s="559"/>
      <c r="AW39" s="559"/>
      <c r="AX39" s="559"/>
      <c r="AY39" s="559"/>
      <c r="AZ39" s="559"/>
      <c r="BA39" s="559"/>
      <c r="BB39" s="559"/>
      <c r="BC39" s="559"/>
      <c r="BD39" s="167"/>
      <c r="BE39" s="560" t="str">
        <f t="shared" si="1"/>
        <v/>
      </c>
      <c r="BF39" s="560"/>
      <c r="BG39" s="559"/>
      <c r="BH39" s="559"/>
      <c r="BI39" s="559"/>
      <c r="BJ39" s="559"/>
      <c r="BK39" s="559"/>
      <c r="BL39" s="559"/>
      <c r="BM39" s="559"/>
      <c r="BN39" s="559"/>
      <c r="BO39" s="559"/>
      <c r="BP39" s="559"/>
      <c r="BQ39" s="559"/>
      <c r="BR39" s="559"/>
      <c r="BS39" s="559"/>
      <c r="BT39" s="559"/>
      <c r="BU39" s="559"/>
      <c r="BV39" s="167"/>
      <c r="BW39" s="560">
        <f t="shared" si="2"/>
        <v>14</v>
      </c>
      <c r="BX39" s="560"/>
      <c r="BY39" s="559" t="str">
        <f>IF('各会計、関係団体の財政状況及び健全化判断比率'!B73="","",'各会計、関係団体の財政状況及び健全化判断比率'!B73)</f>
        <v>大阪府後期高齢者医療広域連合（一般会計）</v>
      </c>
      <c r="BZ39" s="559"/>
      <c r="CA39" s="559"/>
      <c r="CB39" s="559"/>
      <c r="CC39" s="559"/>
      <c r="CD39" s="559"/>
      <c r="CE39" s="559"/>
      <c r="CF39" s="559"/>
      <c r="CG39" s="559"/>
      <c r="CH39" s="559"/>
      <c r="CI39" s="559"/>
      <c r="CJ39" s="559"/>
      <c r="CK39" s="559"/>
      <c r="CL39" s="559"/>
      <c r="CM39" s="559"/>
      <c r="CN39" s="167"/>
      <c r="CO39" s="560" t="str">
        <f t="shared" si="3"/>
        <v/>
      </c>
      <c r="CP39" s="560"/>
      <c r="CQ39" s="559" t="str">
        <f>IF('各会計、関係団体の財政状況及び健全化判断比率'!BS12="","",'各会計、関係団体の財政状況及び健全化判断比率'!BS12)</f>
        <v/>
      </c>
      <c r="CR39" s="559"/>
      <c r="CS39" s="559"/>
      <c r="CT39" s="559"/>
      <c r="CU39" s="559"/>
      <c r="CV39" s="559"/>
      <c r="CW39" s="559"/>
      <c r="CX39" s="559"/>
      <c r="CY39" s="559"/>
      <c r="CZ39" s="559"/>
      <c r="DA39" s="559"/>
      <c r="DB39" s="559"/>
      <c r="DC39" s="559"/>
      <c r="DD39" s="559"/>
      <c r="DE39" s="55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0" t="str">
        <f t="shared" si="5"/>
        <v/>
      </c>
      <c r="D40" s="560"/>
      <c r="E40" s="559" t="str">
        <f>IF('各会計、関係団体の財政状況及び健全化判断比率'!B13="","",'各会計、関係団体の財政状況及び健全化判断比率'!B13)</f>
        <v/>
      </c>
      <c r="F40" s="559"/>
      <c r="G40" s="559"/>
      <c r="H40" s="559"/>
      <c r="I40" s="559"/>
      <c r="J40" s="559"/>
      <c r="K40" s="559"/>
      <c r="L40" s="559"/>
      <c r="M40" s="559"/>
      <c r="N40" s="559"/>
      <c r="O40" s="559"/>
      <c r="P40" s="559"/>
      <c r="Q40" s="559"/>
      <c r="R40" s="559"/>
      <c r="S40" s="559"/>
      <c r="T40" s="167"/>
      <c r="U40" s="560" t="str">
        <f t="shared" si="4"/>
        <v/>
      </c>
      <c r="V40" s="560"/>
      <c r="W40" s="559"/>
      <c r="X40" s="559"/>
      <c r="Y40" s="559"/>
      <c r="Z40" s="559"/>
      <c r="AA40" s="559"/>
      <c r="AB40" s="559"/>
      <c r="AC40" s="559"/>
      <c r="AD40" s="559"/>
      <c r="AE40" s="559"/>
      <c r="AF40" s="559"/>
      <c r="AG40" s="559"/>
      <c r="AH40" s="559"/>
      <c r="AI40" s="559"/>
      <c r="AJ40" s="559"/>
      <c r="AK40" s="559"/>
      <c r="AL40" s="167"/>
      <c r="AM40" s="560" t="str">
        <f t="shared" si="0"/>
        <v/>
      </c>
      <c r="AN40" s="560"/>
      <c r="AO40" s="559"/>
      <c r="AP40" s="559"/>
      <c r="AQ40" s="559"/>
      <c r="AR40" s="559"/>
      <c r="AS40" s="559"/>
      <c r="AT40" s="559"/>
      <c r="AU40" s="559"/>
      <c r="AV40" s="559"/>
      <c r="AW40" s="559"/>
      <c r="AX40" s="559"/>
      <c r="AY40" s="559"/>
      <c r="AZ40" s="559"/>
      <c r="BA40" s="559"/>
      <c r="BB40" s="559"/>
      <c r="BC40" s="559"/>
      <c r="BD40" s="167"/>
      <c r="BE40" s="560" t="str">
        <f t="shared" si="1"/>
        <v/>
      </c>
      <c r="BF40" s="560"/>
      <c r="BG40" s="559"/>
      <c r="BH40" s="559"/>
      <c r="BI40" s="559"/>
      <c r="BJ40" s="559"/>
      <c r="BK40" s="559"/>
      <c r="BL40" s="559"/>
      <c r="BM40" s="559"/>
      <c r="BN40" s="559"/>
      <c r="BO40" s="559"/>
      <c r="BP40" s="559"/>
      <c r="BQ40" s="559"/>
      <c r="BR40" s="559"/>
      <c r="BS40" s="559"/>
      <c r="BT40" s="559"/>
      <c r="BU40" s="559"/>
      <c r="BV40" s="167"/>
      <c r="BW40" s="560">
        <f t="shared" si="2"/>
        <v>15</v>
      </c>
      <c r="BX40" s="560"/>
      <c r="BY40" s="559" t="str">
        <f>IF('各会計、関係団体の財政状況及び健全化判断比率'!B74="","",'各会計、関係団体の財政状況及び健全化判断比率'!B74)</f>
        <v>大阪府後期高齢者医療広域連合（後期高齢者医療特別会計）</v>
      </c>
      <c r="BZ40" s="559"/>
      <c r="CA40" s="559"/>
      <c r="CB40" s="559"/>
      <c r="CC40" s="559"/>
      <c r="CD40" s="559"/>
      <c r="CE40" s="559"/>
      <c r="CF40" s="559"/>
      <c r="CG40" s="559"/>
      <c r="CH40" s="559"/>
      <c r="CI40" s="559"/>
      <c r="CJ40" s="559"/>
      <c r="CK40" s="559"/>
      <c r="CL40" s="559"/>
      <c r="CM40" s="559"/>
      <c r="CN40" s="167"/>
      <c r="CO40" s="560" t="str">
        <f t="shared" si="3"/>
        <v/>
      </c>
      <c r="CP40" s="560"/>
      <c r="CQ40" s="559" t="str">
        <f>IF('各会計、関係団体の財政状況及び健全化判断比率'!BS13="","",'各会計、関係団体の財政状況及び健全化判断比率'!BS13)</f>
        <v/>
      </c>
      <c r="CR40" s="559"/>
      <c r="CS40" s="559"/>
      <c r="CT40" s="559"/>
      <c r="CU40" s="559"/>
      <c r="CV40" s="559"/>
      <c r="CW40" s="559"/>
      <c r="CX40" s="559"/>
      <c r="CY40" s="559"/>
      <c r="CZ40" s="559"/>
      <c r="DA40" s="559"/>
      <c r="DB40" s="559"/>
      <c r="DC40" s="559"/>
      <c r="DD40" s="559"/>
      <c r="DE40" s="55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0" t="str">
        <f t="shared" si="5"/>
        <v/>
      </c>
      <c r="D41" s="560"/>
      <c r="E41" s="559" t="str">
        <f>IF('各会計、関係団体の財政状況及び健全化判断比率'!B14="","",'各会計、関係団体の財政状況及び健全化判断比率'!B14)</f>
        <v/>
      </c>
      <c r="F41" s="559"/>
      <c r="G41" s="559"/>
      <c r="H41" s="559"/>
      <c r="I41" s="559"/>
      <c r="J41" s="559"/>
      <c r="K41" s="559"/>
      <c r="L41" s="559"/>
      <c r="M41" s="559"/>
      <c r="N41" s="559"/>
      <c r="O41" s="559"/>
      <c r="P41" s="559"/>
      <c r="Q41" s="559"/>
      <c r="R41" s="559"/>
      <c r="S41" s="559"/>
      <c r="T41" s="167"/>
      <c r="U41" s="560" t="str">
        <f t="shared" si="4"/>
        <v/>
      </c>
      <c r="V41" s="560"/>
      <c r="W41" s="559"/>
      <c r="X41" s="559"/>
      <c r="Y41" s="559"/>
      <c r="Z41" s="559"/>
      <c r="AA41" s="559"/>
      <c r="AB41" s="559"/>
      <c r="AC41" s="559"/>
      <c r="AD41" s="559"/>
      <c r="AE41" s="559"/>
      <c r="AF41" s="559"/>
      <c r="AG41" s="559"/>
      <c r="AH41" s="559"/>
      <c r="AI41" s="559"/>
      <c r="AJ41" s="559"/>
      <c r="AK41" s="559"/>
      <c r="AL41" s="167"/>
      <c r="AM41" s="560" t="str">
        <f t="shared" si="0"/>
        <v/>
      </c>
      <c r="AN41" s="560"/>
      <c r="AO41" s="559"/>
      <c r="AP41" s="559"/>
      <c r="AQ41" s="559"/>
      <c r="AR41" s="559"/>
      <c r="AS41" s="559"/>
      <c r="AT41" s="559"/>
      <c r="AU41" s="559"/>
      <c r="AV41" s="559"/>
      <c r="AW41" s="559"/>
      <c r="AX41" s="559"/>
      <c r="AY41" s="559"/>
      <c r="AZ41" s="559"/>
      <c r="BA41" s="559"/>
      <c r="BB41" s="559"/>
      <c r="BC41" s="559"/>
      <c r="BD41" s="167"/>
      <c r="BE41" s="560" t="str">
        <f t="shared" si="1"/>
        <v/>
      </c>
      <c r="BF41" s="560"/>
      <c r="BG41" s="559"/>
      <c r="BH41" s="559"/>
      <c r="BI41" s="559"/>
      <c r="BJ41" s="559"/>
      <c r="BK41" s="559"/>
      <c r="BL41" s="559"/>
      <c r="BM41" s="559"/>
      <c r="BN41" s="559"/>
      <c r="BO41" s="559"/>
      <c r="BP41" s="559"/>
      <c r="BQ41" s="559"/>
      <c r="BR41" s="559"/>
      <c r="BS41" s="559"/>
      <c r="BT41" s="559"/>
      <c r="BU41" s="559"/>
      <c r="BV41" s="167"/>
      <c r="BW41" s="560">
        <f t="shared" si="2"/>
        <v>16</v>
      </c>
      <c r="BX41" s="560"/>
      <c r="BY41" s="559" t="str">
        <f>IF('各会計、関係団体の財政状況及び健全化判断比率'!B75="","",'各会計、関係団体の財政状況及び健全化判断比率'!B75)</f>
        <v>大阪広域水道企業団（水道事業会計）</v>
      </c>
      <c r="BZ41" s="559"/>
      <c r="CA41" s="559"/>
      <c r="CB41" s="559"/>
      <c r="CC41" s="559"/>
      <c r="CD41" s="559"/>
      <c r="CE41" s="559"/>
      <c r="CF41" s="559"/>
      <c r="CG41" s="559"/>
      <c r="CH41" s="559"/>
      <c r="CI41" s="559"/>
      <c r="CJ41" s="559"/>
      <c r="CK41" s="559"/>
      <c r="CL41" s="559"/>
      <c r="CM41" s="559"/>
      <c r="CN41" s="167"/>
      <c r="CO41" s="560" t="str">
        <f t="shared" si="3"/>
        <v/>
      </c>
      <c r="CP41" s="560"/>
      <c r="CQ41" s="559" t="str">
        <f>IF('各会計、関係団体の財政状況及び健全化判断比率'!BS14="","",'各会計、関係団体の財政状況及び健全化判断比率'!BS14)</f>
        <v/>
      </c>
      <c r="CR41" s="559"/>
      <c r="CS41" s="559"/>
      <c r="CT41" s="559"/>
      <c r="CU41" s="559"/>
      <c r="CV41" s="559"/>
      <c r="CW41" s="559"/>
      <c r="CX41" s="559"/>
      <c r="CY41" s="559"/>
      <c r="CZ41" s="559"/>
      <c r="DA41" s="559"/>
      <c r="DB41" s="559"/>
      <c r="DC41" s="559"/>
      <c r="DD41" s="559"/>
      <c r="DE41" s="55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0" t="str">
        <f t="shared" si="5"/>
        <v/>
      </c>
      <c r="D42" s="560"/>
      <c r="E42" s="559" t="str">
        <f>IF('各会計、関係団体の財政状況及び健全化判断比率'!B15="","",'各会計、関係団体の財政状況及び健全化判断比率'!B15)</f>
        <v/>
      </c>
      <c r="F42" s="559"/>
      <c r="G42" s="559"/>
      <c r="H42" s="559"/>
      <c r="I42" s="559"/>
      <c r="J42" s="559"/>
      <c r="K42" s="559"/>
      <c r="L42" s="559"/>
      <c r="M42" s="559"/>
      <c r="N42" s="559"/>
      <c r="O42" s="559"/>
      <c r="P42" s="559"/>
      <c r="Q42" s="559"/>
      <c r="R42" s="559"/>
      <c r="S42" s="559"/>
      <c r="T42" s="167"/>
      <c r="U42" s="560" t="str">
        <f t="shared" si="4"/>
        <v/>
      </c>
      <c r="V42" s="560"/>
      <c r="W42" s="559"/>
      <c r="X42" s="559"/>
      <c r="Y42" s="559"/>
      <c r="Z42" s="559"/>
      <c r="AA42" s="559"/>
      <c r="AB42" s="559"/>
      <c r="AC42" s="559"/>
      <c r="AD42" s="559"/>
      <c r="AE42" s="559"/>
      <c r="AF42" s="559"/>
      <c r="AG42" s="559"/>
      <c r="AH42" s="559"/>
      <c r="AI42" s="559"/>
      <c r="AJ42" s="559"/>
      <c r="AK42" s="559"/>
      <c r="AL42" s="167"/>
      <c r="AM42" s="560" t="str">
        <f t="shared" si="0"/>
        <v/>
      </c>
      <c r="AN42" s="560"/>
      <c r="AO42" s="559"/>
      <c r="AP42" s="559"/>
      <c r="AQ42" s="559"/>
      <c r="AR42" s="559"/>
      <c r="AS42" s="559"/>
      <c r="AT42" s="559"/>
      <c r="AU42" s="559"/>
      <c r="AV42" s="559"/>
      <c r="AW42" s="559"/>
      <c r="AX42" s="559"/>
      <c r="AY42" s="559"/>
      <c r="AZ42" s="559"/>
      <c r="BA42" s="559"/>
      <c r="BB42" s="559"/>
      <c r="BC42" s="559"/>
      <c r="BD42" s="167"/>
      <c r="BE42" s="560" t="str">
        <f t="shared" si="1"/>
        <v/>
      </c>
      <c r="BF42" s="560"/>
      <c r="BG42" s="559"/>
      <c r="BH42" s="559"/>
      <c r="BI42" s="559"/>
      <c r="BJ42" s="559"/>
      <c r="BK42" s="559"/>
      <c r="BL42" s="559"/>
      <c r="BM42" s="559"/>
      <c r="BN42" s="559"/>
      <c r="BO42" s="559"/>
      <c r="BP42" s="559"/>
      <c r="BQ42" s="559"/>
      <c r="BR42" s="559"/>
      <c r="BS42" s="559"/>
      <c r="BT42" s="559"/>
      <c r="BU42" s="559"/>
      <c r="BV42" s="167"/>
      <c r="BW42" s="560">
        <f t="shared" si="2"/>
        <v>17</v>
      </c>
      <c r="BX42" s="560"/>
      <c r="BY42" s="559" t="str">
        <f>IF('各会計、関係団体の財政状況及び健全化判断比率'!B76="","",'各会計、関係団体の財政状況及び健全化判断比率'!B76)</f>
        <v>大阪広域水道企業団（工業用水道事業会計）</v>
      </c>
      <c r="BZ42" s="559"/>
      <c r="CA42" s="559"/>
      <c r="CB42" s="559"/>
      <c r="CC42" s="559"/>
      <c r="CD42" s="559"/>
      <c r="CE42" s="559"/>
      <c r="CF42" s="559"/>
      <c r="CG42" s="559"/>
      <c r="CH42" s="559"/>
      <c r="CI42" s="559"/>
      <c r="CJ42" s="559"/>
      <c r="CK42" s="559"/>
      <c r="CL42" s="559"/>
      <c r="CM42" s="559"/>
      <c r="CN42" s="167"/>
      <c r="CO42" s="560" t="str">
        <f t="shared" si="3"/>
        <v/>
      </c>
      <c r="CP42" s="560"/>
      <c r="CQ42" s="559" t="str">
        <f>IF('各会計、関係団体の財政状況及び健全化判断比率'!BS15="","",'各会計、関係団体の財政状況及び健全化判断比率'!BS15)</f>
        <v/>
      </c>
      <c r="CR42" s="559"/>
      <c r="CS42" s="559"/>
      <c r="CT42" s="559"/>
      <c r="CU42" s="559"/>
      <c r="CV42" s="559"/>
      <c r="CW42" s="559"/>
      <c r="CX42" s="559"/>
      <c r="CY42" s="559"/>
      <c r="CZ42" s="559"/>
      <c r="DA42" s="559"/>
      <c r="DB42" s="559"/>
      <c r="DC42" s="559"/>
      <c r="DD42" s="559"/>
      <c r="DE42" s="55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0" t="str">
        <f t="shared" si="5"/>
        <v/>
      </c>
      <c r="D43" s="560"/>
      <c r="E43" s="559" t="str">
        <f>IF('各会計、関係団体の財政状況及び健全化判断比率'!B16="","",'各会計、関係団体の財政状況及び健全化判断比率'!B16)</f>
        <v/>
      </c>
      <c r="F43" s="559"/>
      <c r="G43" s="559"/>
      <c r="H43" s="559"/>
      <c r="I43" s="559"/>
      <c r="J43" s="559"/>
      <c r="K43" s="559"/>
      <c r="L43" s="559"/>
      <c r="M43" s="559"/>
      <c r="N43" s="559"/>
      <c r="O43" s="559"/>
      <c r="P43" s="559"/>
      <c r="Q43" s="559"/>
      <c r="R43" s="559"/>
      <c r="S43" s="559"/>
      <c r="T43" s="167"/>
      <c r="U43" s="560" t="str">
        <f t="shared" si="4"/>
        <v/>
      </c>
      <c r="V43" s="560"/>
      <c r="W43" s="559"/>
      <c r="X43" s="559"/>
      <c r="Y43" s="559"/>
      <c r="Z43" s="559"/>
      <c r="AA43" s="559"/>
      <c r="AB43" s="559"/>
      <c r="AC43" s="559"/>
      <c r="AD43" s="559"/>
      <c r="AE43" s="559"/>
      <c r="AF43" s="559"/>
      <c r="AG43" s="559"/>
      <c r="AH43" s="559"/>
      <c r="AI43" s="559"/>
      <c r="AJ43" s="559"/>
      <c r="AK43" s="559"/>
      <c r="AL43" s="167"/>
      <c r="AM43" s="560" t="str">
        <f t="shared" si="0"/>
        <v/>
      </c>
      <c r="AN43" s="560"/>
      <c r="AO43" s="559"/>
      <c r="AP43" s="559"/>
      <c r="AQ43" s="559"/>
      <c r="AR43" s="559"/>
      <c r="AS43" s="559"/>
      <c r="AT43" s="559"/>
      <c r="AU43" s="559"/>
      <c r="AV43" s="559"/>
      <c r="AW43" s="559"/>
      <c r="AX43" s="559"/>
      <c r="AY43" s="559"/>
      <c r="AZ43" s="559"/>
      <c r="BA43" s="559"/>
      <c r="BB43" s="559"/>
      <c r="BC43" s="559"/>
      <c r="BD43" s="167"/>
      <c r="BE43" s="560" t="str">
        <f t="shared" si="1"/>
        <v/>
      </c>
      <c r="BF43" s="560"/>
      <c r="BG43" s="559"/>
      <c r="BH43" s="559"/>
      <c r="BI43" s="559"/>
      <c r="BJ43" s="559"/>
      <c r="BK43" s="559"/>
      <c r="BL43" s="559"/>
      <c r="BM43" s="559"/>
      <c r="BN43" s="559"/>
      <c r="BO43" s="559"/>
      <c r="BP43" s="559"/>
      <c r="BQ43" s="559"/>
      <c r="BR43" s="559"/>
      <c r="BS43" s="559"/>
      <c r="BT43" s="559"/>
      <c r="BU43" s="559"/>
      <c r="BV43" s="167"/>
      <c r="BW43" s="560" t="str">
        <f t="shared" si="2"/>
        <v/>
      </c>
      <c r="BX43" s="560"/>
      <c r="BY43" s="559" t="str">
        <f>IF('各会計、関係団体の財政状況及び健全化判断比率'!B77="","",'各会計、関係団体の財政状況及び健全化判断比率'!B77)</f>
        <v/>
      </c>
      <c r="BZ43" s="559"/>
      <c r="CA43" s="559"/>
      <c r="CB43" s="559"/>
      <c r="CC43" s="559"/>
      <c r="CD43" s="559"/>
      <c r="CE43" s="559"/>
      <c r="CF43" s="559"/>
      <c r="CG43" s="559"/>
      <c r="CH43" s="559"/>
      <c r="CI43" s="559"/>
      <c r="CJ43" s="559"/>
      <c r="CK43" s="559"/>
      <c r="CL43" s="559"/>
      <c r="CM43" s="559"/>
      <c r="CN43" s="167"/>
      <c r="CO43" s="560" t="str">
        <f t="shared" si="3"/>
        <v/>
      </c>
      <c r="CP43" s="560"/>
      <c r="CQ43" s="559" t="str">
        <f>IF('各会計、関係団体の財政状況及び健全化判断比率'!BS16="","",'各会計、関係団体の財政状況及び健全化判断比率'!BS16)</f>
        <v/>
      </c>
      <c r="CR43" s="559"/>
      <c r="CS43" s="559"/>
      <c r="CT43" s="559"/>
      <c r="CU43" s="559"/>
      <c r="CV43" s="559"/>
      <c r="CW43" s="559"/>
      <c r="CX43" s="559"/>
      <c r="CY43" s="559"/>
      <c r="CZ43" s="559"/>
      <c r="DA43" s="559"/>
      <c r="DB43" s="559"/>
      <c r="DC43" s="559"/>
      <c r="DD43" s="559"/>
      <c r="DE43" s="55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DG42:DH42"/>
    <mergeCell ref="C43:D43"/>
    <mergeCell ref="E43:S43"/>
    <mergeCell ref="U43:V43"/>
    <mergeCell ref="W43:AK43"/>
    <mergeCell ref="AM43:AN43"/>
    <mergeCell ref="AO43:BC43"/>
    <mergeCell ref="DG43:DH43"/>
    <mergeCell ref="BE43:BF43"/>
    <mergeCell ref="BG43:BU43"/>
    <mergeCell ref="BW43:BX43"/>
    <mergeCell ref="BY43:CM43"/>
    <mergeCell ref="CO43:CP43"/>
    <mergeCell ref="CQ43:DE43"/>
    <mergeCell ref="BY42:CM42"/>
    <mergeCell ref="CO42:CP42"/>
    <mergeCell ref="CQ42:DE42"/>
    <mergeCell ref="C42:D42"/>
    <mergeCell ref="E42:S42"/>
    <mergeCell ref="U42:V42"/>
    <mergeCell ref="W42:AK42"/>
    <mergeCell ref="AM42:AN42"/>
    <mergeCell ref="AO42:BC42"/>
    <mergeCell ref="BE42:BF42"/>
    <mergeCell ref="BG42:BU42"/>
    <mergeCell ref="BW42:BX42"/>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0:D40"/>
    <mergeCell ref="E40:S40"/>
    <mergeCell ref="U40:V40"/>
    <mergeCell ref="W40:AK40"/>
    <mergeCell ref="AM40:AN40"/>
    <mergeCell ref="AO40:BC40"/>
    <mergeCell ref="BY40:CM40"/>
    <mergeCell ref="CO40:CP40"/>
    <mergeCell ref="CQ40:DE40"/>
    <mergeCell ref="BE40:BF40"/>
    <mergeCell ref="BG40:BU40"/>
    <mergeCell ref="BW40:BX40"/>
    <mergeCell ref="BY38:CM38"/>
    <mergeCell ref="CO38:CP38"/>
    <mergeCell ref="CQ38:DE38"/>
    <mergeCell ref="BW39:BX39"/>
    <mergeCell ref="BY39:CM39"/>
    <mergeCell ref="CO39:CP39"/>
    <mergeCell ref="CQ39:DE39"/>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BY36:CM36"/>
    <mergeCell ref="CO36:CP36"/>
    <mergeCell ref="CQ36:DE36"/>
    <mergeCell ref="BW37:BX37"/>
    <mergeCell ref="BY37:CM37"/>
    <mergeCell ref="CO37:CP37"/>
    <mergeCell ref="CQ37:DE37"/>
    <mergeCell ref="C37:D37"/>
    <mergeCell ref="E37:S37"/>
    <mergeCell ref="U37:V37"/>
    <mergeCell ref="W37:AK37"/>
    <mergeCell ref="AM37:AN37"/>
    <mergeCell ref="AO37:BC37"/>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AO36:BC36"/>
    <mergeCell ref="DG36:DH36"/>
    <mergeCell ref="C34:D34"/>
    <mergeCell ref="E34:S34"/>
    <mergeCell ref="U34:V34"/>
    <mergeCell ref="W34:AK34"/>
    <mergeCell ref="AM34:AN34"/>
    <mergeCell ref="AO34:BC34"/>
    <mergeCell ref="BE34:BF34"/>
    <mergeCell ref="BG34:BU34"/>
    <mergeCell ref="BW34:BX34"/>
    <mergeCell ref="C33:D33"/>
    <mergeCell ref="E33:S33"/>
    <mergeCell ref="U33:V33"/>
    <mergeCell ref="W33:AK33"/>
    <mergeCell ref="AM33:AN33"/>
    <mergeCell ref="AO33:BC33"/>
    <mergeCell ref="BE33:BF33"/>
    <mergeCell ref="BG33:BU33"/>
    <mergeCell ref="BW33:BX33"/>
    <mergeCell ref="BY34:CM34"/>
    <mergeCell ref="CO34:CP34"/>
    <mergeCell ref="AH30:AX30"/>
    <mergeCell ref="BC30:BM30"/>
    <mergeCell ref="CT28:DA29"/>
    <mergeCell ref="DB28:DI29"/>
    <mergeCell ref="AS29:AX29"/>
    <mergeCell ref="BC29:BM29"/>
    <mergeCell ref="AS28:AX28"/>
    <mergeCell ref="AY28:BB30"/>
    <mergeCell ref="BY33:CM33"/>
    <mergeCell ref="CO33:CP33"/>
    <mergeCell ref="CQ33:DE33"/>
    <mergeCell ref="DG33:DH33"/>
    <mergeCell ref="CQ34:DE34"/>
    <mergeCell ref="DG34:DH34"/>
    <mergeCell ref="CE28:CS29"/>
    <mergeCell ref="BN29:BU29"/>
    <mergeCell ref="BV29:CC29"/>
    <mergeCell ref="E29:K29"/>
    <mergeCell ref="L29:P29"/>
    <mergeCell ref="Q29:V29"/>
    <mergeCell ref="Z29:AG29"/>
    <mergeCell ref="AH29:AL29"/>
    <mergeCell ref="AM29:AR29"/>
    <mergeCell ref="Z27:AG27"/>
    <mergeCell ref="AH27:AL27"/>
    <mergeCell ref="AM27:AR27"/>
    <mergeCell ref="AS27:AX27"/>
    <mergeCell ref="AY27:BM27"/>
    <mergeCell ref="BN27:BU27"/>
    <mergeCell ref="BN30:BU30"/>
    <mergeCell ref="BV30:CC30"/>
    <mergeCell ref="E28:K28"/>
    <mergeCell ref="L28:P28"/>
    <mergeCell ref="AH28:AL28"/>
    <mergeCell ref="AM28:AR28"/>
    <mergeCell ref="E30:K30"/>
    <mergeCell ref="L30:P30"/>
    <mergeCell ref="Q30:V30"/>
    <mergeCell ref="W30:AG30"/>
    <mergeCell ref="BC28:BM28"/>
    <mergeCell ref="BN28:BU28"/>
    <mergeCell ref="BV28:CC28"/>
    <mergeCell ref="AS24:AX24"/>
    <mergeCell ref="AY24:BM24"/>
    <mergeCell ref="BN24:BU24"/>
    <mergeCell ref="E26:K26"/>
    <mergeCell ref="L26:P26"/>
    <mergeCell ref="Q26:V26"/>
    <mergeCell ref="AH26:AL26"/>
    <mergeCell ref="AM26:AR26"/>
    <mergeCell ref="DB24:DI25"/>
    <mergeCell ref="E25:K25"/>
    <mergeCell ref="L25:P25"/>
    <mergeCell ref="Q25:V25"/>
    <mergeCell ref="Z25:AG25"/>
    <mergeCell ref="AS26:AX26"/>
    <mergeCell ref="AY26:BM26"/>
    <mergeCell ref="BN26:BU26"/>
    <mergeCell ref="BV26:CC26"/>
    <mergeCell ref="CE26:CS27"/>
    <mergeCell ref="CT26:DA27"/>
    <mergeCell ref="BV27:CC27"/>
    <mergeCell ref="DB26:DI27"/>
    <mergeCell ref="E27:K27"/>
    <mergeCell ref="L27:P27"/>
    <mergeCell ref="Q27:V27"/>
    <mergeCell ref="Q28:V28"/>
    <mergeCell ref="Z28:AG28"/>
    <mergeCell ref="AY20:BM20"/>
    <mergeCell ref="BN20:BU20"/>
    <mergeCell ref="BV20:CC20"/>
    <mergeCell ref="BV21:CC21"/>
    <mergeCell ref="B22:D30"/>
    <mergeCell ref="E22:K23"/>
    <mergeCell ref="L22:P23"/>
    <mergeCell ref="Q22:V23"/>
    <mergeCell ref="W22:Y29"/>
    <mergeCell ref="Z22:AG23"/>
    <mergeCell ref="E24:K24"/>
    <mergeCell ref="L24:P24"/>
    <mergeCell ref="Q24:V24"/>
    <mergeCell ref="Z24:AG24"/>
    <mergeCell ref="AH22:AL23"/>
    <mergeCell ref="AM22:AR23"/>
    <mergeCell ref="AS22:AX23"/>
    <mergeCell ref="AY22:BM22"/>
    <mergeCell ref="BN22:BU22"/>
    <mergeCell ref="BV22:CC22"/>
    <mergeCell ref="AY23:BM23"/>
    <mergeCell ref="BN23:BU23"/>
    <mergeCell ref="DB20:DI21"/>
    <mergeCell ref="AU19:AX19"/>
    <mergeCell ref="AY19:BM19"/>
    <mergeCell ref="BN19:BU19"/>
    <mergeCell ref="BV19:CC19"/>
    <mergeCell ref="B21:AX21"/>
    <mergeCell ref="AY21:BM21"/>
    <mergeCell ref="BN21:BU21"/>
    <mergeCell ref="Z26:AG26"/>
    <mergeCell ref="CE22:CS23"/>
    <mergeCell ref="CT22:DA23"/>
    <mergeCell ref="DB22:DI23"/>
    <mergeCell ref="BV23:CC23"/>
    <mergeCell ref="BV24:CC24"/>
    <mergeCell ref="CE24:CS25"/>
    <mergeCell ref="CT24:DA25"/>
    <mergeCell ref="BV25:CC25"/>
    <mergeCell ref="AH24:AL24"/>
    <mergeCell ref="AM24:AR24"/>
    <mergeCell ref="AH25:AL25"/>
    <mergeCell ref="AM25:AR25"/>
    <mergeCell ref="AS25:AX25"/>
    <mergeCell ref="AY25:BM25"/>
    <mergeCell ref="BN25:BU25"/>
    <mergeCell ref="AU20:AX20"/>
    <mergeCell ref="B18:K18"/>
    <mergeCell ref="L18:V18"/>
    <mergeCell ref="AC18:AG18"/>
    <mergeCell ref="AH18:AL18"/>
    <mergeCell ref="AM18:AT18"/>
    <mergeCell ref="AU18:AX18"/>
    <mergeCell ref="CE20:CS21"/>
    <mergeCell ref="CT20:DA21"/>
    <mergeCell ref="B19:K19"/>
    <mergeCell ref="L19:V19"/>
    <mergeCell ref="W19:AB20"/>
    <mergeCell ref="AC19:AG19"/>
    <mergeCell ref="AH19:AL19"/>
    <mergeCell ref="AM19:AT19"/>
    <mergeCell ref="B20:K20"/>
    <mergeCell ref="L20:V20"/>
    <mergeCell ref="AC20:AG20"/>
    <mergeCell ref="AH20:AL20"/>
    <mergeCell ref="AM20:AT20"/>
    <mergeCell ref="M17:Q17"/>
    <mergeCell ref="R17:V17"/>
    <mergeCell ref="W17:AB18"/>
    <mergeCell ref="AC17:AG17"/>
    <mergeCell ref="AH17:AL17"/>
    <mergeCell ref="AM17:AT17"/>
    <mergeCell ref="AU17:AX17"/>
    <mergeCell ref="AY17:BM17"/>
    <mergeCell ref="BN17:BU17"/>
    <mergeCell ref="AY18:BM18"/>
    <mergeCell ref="BN18:BU18"/>
    <mergeCell ref="BV18:CC18"/>
    <mergeCell ref="CE18:CS19"/>
    <mergeCell ref="CT18:DA19"/>
    <mergeCell ref="DB18:DI19"/>
    <mergeCell ref="AU16:AX16"/>
    <mergeCell ref="AY16:BM16"/>
    <mergeCell ref="BN16:BU16"/>
    <mergeCell ref="BV16:CC16"/>
    <mergeCell ref="CE16:CS17"/>
    <mergeCell ref="CT16:DA17"/>
    <mergeCell ref="BV17:CC17"/>
    <mergeCell ref="DB16:DI17"/>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1:CS11"/>
    <mergeCell ref="CT11:DA11"/>
    <mergeCell ref="DB11:DI11"/>
    <mergeCell ref="B12:K17"/>
    <mergeCell ref="L12:Q12"/>
    <mergeCell ref="R12:V12"/>
    <mergeCell ref="W12:AB12"/>
    <mergeCell ref="AC12:AG12"/>
    <mergeCell ref="AH12:AL12"/>
    <mergeCell ref="AM12:AT12"/>
    <mergeCell ref="CT12:DA12"/>
    <mergeCell ref="AY14:BM14"/>
    <mergeCell ref="BN14:BU14"/>
    <mergeCell ref="BV14:CC14"/>
    <mergeCell ref="CD14:CS14"/>
    <mergeCell ref="CT14:DA14"/>
    <mergeCell ref="CD15:CS15"/>
    <mergeCell ref="AY13:BM13"/>
    <mergeCell ref="BN13:BU13"/>
    <mergeCell ref="AU12:AX12"/>
    <mergeCell ref="AY12:BM12"/>
    <mergeCell ref="BN12:BU12"/>
    <mergeCell ref="BV12:CC12"/>
    <mergeCell ref="CD12:CS12"/>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7:CC7"/>
    <mergeCell ref="CD7:CS7"/>
    <mergeCell ref="BV8:CC8"/>
    <mergeCell ref="CD8:CS8"/>
    <mergeCell ref="CT8:DA8"/>
    <mergeCell ref="DB8:DI8"/>
    <mergeCell ref="AY9:BM9"/>
    <mergeCell ref="BN9:BU9"/>
    <mergeCell ref="BV9:CC9"/>
    <mergeCell ref="CD9:CS9"/>
    <mergeCell ref="CT9:DA9"/>
    <mergeCell ref="DB9:DI9"/>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57" t="s">
        <v>527</v>
      </c>
      <c r="D34" s="1157"/>
      <c r="E34" s="1158"/>
      <c r="F34" s="32" t="s">
        <v>528</v>
      </c>
      <c r="G34" s="33" t="s">
        <v>529</v>
      </c>
      <c r="H34" s="33" t="s">
        <v>530</v>
      </c>
      <c r="I34" s="33" t="s">
        <v>531</v>
      </c>
      <c r="J34" s="34" t="s">
        <v>532</v>
      </c>
      <c r="K34" s="22"/>
      <c r="L34" s="22"/>
      <c r="M34" s="22"/>
      <c r="N34" s="22"/>
      <c r="O34" s="22"/>
      <c r="P34" s="22"/>
    </row>
    <row r="35" spans="1:16" ht="39" customHeight="1" x14ac:dyDescent="0.15">
      <c r="A35" s="22"/>
      <c r="B35" s="35"/>
      <c r="C35" s="1151" t="s">
        <v>533</v>
      </c>
      <c r="D35" s="1152"/>
      <c r="E35" s="1153"/>
      <c r="F35" s="36" t="s">
        <v>534</v>
      </c>
      <c r="G35" s="37" t="s">
        <v>535</v>
      </c>
      <c r="H35" s="37" t="s">
        <v>536</v>
      </c>
      <c r="I35" s="37">
        <v>0</v>
      </c>
      <c r="J35" s="38" t="s">
        <v>537</v>
      </c>
      <c r="K35" s="22"/>
      <c r="L35" s="22"/>
      <c r="M35" s="22"/>
      <c r="N35" s="22"/>
      <c r="O35" s="22"/>
      <c r="P35" s="22"/>
    </row>
    <row r="36" spans="1:16" ht="39" customHeight="1" x14ac:dyDescent="0.15">
      <c r="A36" s="22"/>
      <c r="B36" s="35"/>
      <c r="C36" s="1151" t="s">
        <v>538</v>
      </c>
      <c r="D36" s="1152"/>
      <c r="E36" s="1153"/>
      <c r="F36" s="36">
        <v>11.2</v>
      </c>
      <c r="G36" s="37">
        <v>13.27</v>
      </c>
      <c r="H36" s="37">
        <v>15.2</v>
      </c>
      <c r="I36" s="37">
        <v>15.95</v>
      </c>
      <c r="J36" s="38">
        <v>17.11</v>
      </c>
      <c r="K36" s="22"/>
      <c r="L36" s="22"/>
      <c r="M36" s="22"/>
      <c r="N36" s="22"/>
      <c r="O36" s="22"/>
      <c r="P36" s="22"/>
    </row>
    <row r="37" spans="1:16" ht="39" customHeight="1" x14ac:dyDescent="0.15">
      <c r="A37" s="22"/>
      <c r="B37" s="35"/>
      <c r="C37" s="1151" t="s">
        <v>539</v>
      </c>
      <c r="D37" s="1152"/>
      <c r="E37" s="1153"/>
      <c r="F37" s="36">
        <v>0.61</v>
      </c>
      <c r="G37" s="37">
        <v>0.6</v>
      </c>
      <c r="H37" s="37">
        <v>0.36</v>
      </c>
      <c r="I37" s="37">
        <v>1.1499999999999999</v>
      </c>
      <c r="J37" s="38">
        <v>1.58</v>
      </c>
      <c r="K37" s="22"/>
      <c r="L37" s="22"/>
      <c r="M37" s="22"/>
      <c r="N37" s="22"/>
      <c r="O37" s="22"/>
      <c r="P37" s="22"/>
    </row>
    <row r="38" spans="1:16" ht="39" customHeight="1" x14ac:dyDescent="0.15">
      <c r="A38" s="22"/>
      <c r="B38" s="35"/>
      <c r="C38" s="1151" t="s">
        <v>540</v>
      </c>
      <c r="D38" s="1152"/>
      <c r="E38" s="1153"/>
      <c r="F38" s="36">
        <v>1.78</v>
      </c>
      <c r="G38" s="37">
        <v>0.79</v>
      </c>
      <c r="H38" s="37">
        <v>0.08</v>
      </c>
      <c r="I38" s="37">
        <v>2.7</v>
      </c>
      <c r="J38" s="38">
        <v>1.2</v>
      </c>
      <c r="K38" s="22"/>
      <c r="L38" s="22"/>
      <c r="M38" s="22"/>
      <c r="N38" s="22"/>
      <c r="O38" s="22"/>
      <c r="P38" s="22"/>
    </row>
    <row r="39" spans="1:16" ht="39" customHeight="1" x14ac:dyDescent="0.15">
      <c r="A39" s="22"/>
      <c r="B39" s="35"/>
      <c r="C39" s="1151" t="s">
        <v>541</v>
      </c>
      <c r="D39" s="1152"/>
      <c r="E39" s="1153"/>
      <c r="F39" s="36" t="s">
        <v>479</v>
      </c>
      <c r="G39" s="37" t="s">
        <v>479</v>
      </c>
      <c r="H39" s="37">
        <v>0.35</v>
      </c>
      <c r="I39" s="37">
        <v>0.39</v>
      </c>
      <c r="J39" s="38">
        <v>0.43</v>
      </c>
      <c r="K39" s="22"/>
      <c r="L39" s="22"/>
      <c r="M39" s="22"/>
      <c r="N39" s="22"/>
      <c r="O39" s="22"/>
      <c r="P39" s="22"/>
    </row>
    <row r="40" spans="1:16" ht="39" customHeight="1" x14ac:dyDescent="0.15">
      <c r="A40" s="22"/>
      <c r="B40" s="35"/>
      <c r="C40" s="1151" t="s">
        <v>542</v>
      </c>
      <c r="D40" s="1152"/>
      <c r="E40" s="1153"/>
      <c r="F40" s="36">
        <v>0.14000000000000001</v>
      </c>
      <c r="G40" s="37">
        <v>0.13</v>
      </c>
      <c r="H40" s="37">
        <v>0.15</v>
      </c>
      <c r="I40" s="37">
        <v>0.16</v>
      </c>
      <c r="J40" s="38">
        <v>0.18</v>
      </c>
      <c r="K40" s="22"/>
      <c r="L40" s="22"/>
      <c r="M40" s="22"/>
      <c r="N40" s="22"/>
      <c r="O40" s="22"/>
      <c r="P40" s="22"/>
    </row>
    <row r="41" spans="1:16" ht="39" customHeight="1" x14ac:dyDescent="0.15">
      <c r="A41" s="22"/>
      <c r="B41" s="35"/>
      <c r="C41" s="1151" t="s">
        <v>543</v>
      </c>
      <c r="D41" s="1152"/>
      <c r="E41" s="1153"/>
      <c r="F41" s="36">
        <v>0</v>
      </c>
      <c r="G41" s="37">
        <v>0</v>
      </c>
      <c r="H41" s="37">
        <v>0</v>
      </c>
      <c r="I41" s="37">
        <v>0</v>
      </c>
      <c r="J41" s="38">
        <v>0</v>
      </c>
      <c r="K41" s="22"/>
      <c r="L41" s="22"/>
      <c r="M41" s="22"/>
      <c r="N41" s="22"/>
      <c r="O41" s="22"/>
      <c r="P41" s="22"/>
    </row>
    <row r="42" spans="1:16" ht="39" customHeight="1" x14ac:dyDescent="0.15">
      <c r="A42" s="22"/>
      <c r="B42" s="39"/>
      <c r="C42" s="1151" t="s">
        <v>544</v>
      </c>
      <c r="D42" s="1152"/>
      <c r="E42" s="1153"/>
      <c r="F42" s="36" t="s">
        <v>479</v>
      </c>
      <c r="G42" s="37" t="s">
        <v>479</v>
      </c>
      <c r="H42" s="37" t="s">
        <v>479</v>
      </c>
      <c r="I42" s="37" t="s">
        <v>479</v>
      </c>
      <c r="J42" s="38" t="s">
        <v>479</v>
      </c>
      <c r="K42" s="22"/>
      <c r="L42" s="22"/>
      <c r="M42" s="22"/>
      <c r="N42" s="22"/>
      <c r="O42" s="22"/>
      <c r="P42" s="22"/>
    </row>
    <row r="43" spans="1:16" ht="39" customHeight="1" thickBot="1" x14ac:dyDescent="0.2">
      <c r="A43" s="22"/>
      <c r="B43" s="40"/>
      <c r="C43" s="1154" t="s">
        <v>545</v>
      </c>
      <c r="D43" s="1155"/>
      <c r="E43" s="1156"/>
      <c r="F43" s="41">
        <v>0</v>
      </c>
      <c r="G43" s="42">
        <v>0.56000000000000005</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67" t="s">
        <v>11</v>
      </c>
      <c r="C45" s="1168"/>
      <c r="D45" s="58"/>
      <c r="E45" s="1173" t="s">
        <v>12</v>
      </c>
      <c r="F45" s="1173"/>
      <c r="G45" s="1173"/>
      <c r="H45" s="1173"/>
      <c r="I45" s="1173"/>
      <c r="J45" s="1174"/>
      <c r="K45" s="59">
        <v>1926</v>
      </c>
      <c r="L45" s="60">
        <v>2063</v>
      </c>
      <c r="M45" s="60">
        <v>2067</v>
      </c>
      <c r="N45" s="60">
        <v>2018</v>
      </c>
      <c r="O45" s="61">
        <v>2071</v>
      </c>
      <c r="P45" s="48"/>
      <c r="Q45" s="48"/>
      <c r="R45" s="48"/>
      <c r="S45" s="48"/>
      <c r="T45" s="48"/>
      <c r="U45" s="48"/>
    </row>
    <row r="46" spans="1:21" ht="30.75" customHeight="1" x14ac:dyDescent="0.15">
      <c r="A46" s="48"/>
      <c r="B46" s="1169"/>
      <c r="C46" s="1170"/>
      <c r="D46" s="62"/>
      <c r="E46" s="1159" t="s">
        <v>13</v>
      </c>
      <c r="F46" s="1159"/>
      <c r="G46" s="1159"/>
      <c r="H46" s="1159"/>
      <c r="I46" s="1159"/>
      <c r="J46" s="1160"/>
      <c r="K46" s="63" t="s">
        <v>479</v>
      </c>
      <c r="L46" s="64" t="s">
        <v>479</v>
      </c>
      <c r="M46" s="64" t="s">
        <v>479</v>
      </c>
      <c r="N46" s="64" t="s">
        <v>479</v>
      </c>
      <c r="O46" s="65" t="s">
        <v>479</v>
      </c>
      <c r="P46" s="48"/>
      <c r="Q46" s="48"/>
      <c r="R46" s="48"/>
      <c r="S46" s="48"/>
      <c r="T46" s="48"/>
      <c r="U46" s="48"/>
    </row>
    <row r="47" spans="1:21" ht="30.75" customHeight="1" x14ac:dyDescent="0.15">
      <c r="A47" s="48"/>
      <c r="B47" s="1169"/>
      <c r="C47" s="1170"/>
      <c r="D47" s="62"/>
      <c r="E47" s="1159" t="s">
        <v>14</v>
      </c>
      <c r="F47" s="1159"/>
      <c r="G47" s="1159"/>
      <c r="H47" s="1159"/>
      <c r="I47" s="1159"/>
      <c r="J47" s="1160"/>
      <c r="K47" s="63" t="s">
        <v>479</v>
      </c>
      <c r="L47" s="64" t="s">
        <v>479</v>
      </c>
      <c r="M47" s="64" t="s">
        <v>479</v>
      </c>
      <c r="N47" s="64" t="s">
        <v>479</v>
      </c>
      <c r="O47" s="65" t="s">
        <v>479</v>
      </c>
      <c r="P47" s="48"/>
      <c r="Q47" s="48"/>
      <c r="R47" s="48"/>
      <c r="S47" s="48"/>
      <c r="T47" s="48"/>
      <c r="U47" s="48"/>
    </row>
    <row r="48" spans="1:21" ht="30.75" customHeight="1" x14ac:dyDescent="0.15">
      <c r="A48" s="48"/>
      <c r="B48" s="1169"/>
      <c r="C48" s="1170"/>
      <c r="D48" s="62"/>
      <c r="E48" s="1159" t="s">
        <v>15</v>
      </c>
      <c r="F48" s="1159"/>
      <c r="G48" s="1159"/>
      <c r="H48" s="1159"/>
      <c r="I48" s="1159"/>
      <c r="J48" s="1160"/>
      <c r="K48" s="63">
        <v>1290</v>
      </c>
      <c r="L48" s="64">
        <v>1388</v>
      </c>
      <c r="M48" s="64">
        <v>1337</v>
      </c>
      <c r="N48" s="64">
        <v>1249</v>
      </c>
      <c r="O48" s="65">
        <v>844</v>
      </c>
      <c r="P48" s="48"/>
      <c r="Q48" s="48"/>
      <c r="R48" s="48"/>
      <c r="S48" s="48"/>
      <c r="T48" s="48"/>
      <c r="U48" s="48"/>
    </row>
    <row r="49" spans="1:21" ht="30.75" customHeight="1" x14ac:dyDescent="0.15">
      <c r="A49" s="48"/>
      <c r="B49" s="1169"/>
      <c r="C49" s="1170"/>
      <c r="D49" s="62"/>
      <c r="E49" s="1159" t="s">
        <v>16</v>
      </c>
      <c r="F49" s="1159"/>
      <c r="G49" s="1159"/>
      <c r="H49" s="1159"/>
      <c r="I49" s="1159"/>
      <c r="J49" s="1160"/>
      <c r="K49" s="63">
        <v>280</v>
      </c>
      <c r="L49" s="64">
        <v>274</v>
      </c>
      <c r="M49" s="64">
        <v>278</v>
      </c>
      <c r="N49" s="64">
        <v>293</v>
      </c>
      <c r="O49" s="65">
        <v>281</v>
      </c>
      <c r="P49" s="48"/>
      <c r="Q49" s="48"/>
      <c r="R49" s="48"/>
      <c r="S49" s="48"/>
      <c r="T49" s="48"/>
      <c r="U49" s="48"/>
    </row>
    <row r="50" spans="1:21" ht="30.75" customHeight="1" x14ac:dyDescent="0.15">
      <c r="A50" s="48"/>
      <c r="B50" s="1169"/>
      <c r="C50" s="1170"/>
      <c r="D50" s="62"/>
      <c r="E50" s="1159" t="s">
        <v>17</v>
      </c>
      <c r="F50" s="1159"/>
      <c r="G50" s="1159"/>
      <c r="H50" s="1159"/>
      <c r="I50" s="1159"/>
      <c r="J50" s="1160"/>
      <c r="K50" s="63">
        <v>3</v>
      </c>
      <c r="L50" s="64">
        <v>2</v>
      </c>
      <c r="M50" s="64" t="s">
        <v>479</v>
      </c>
      <c r="N50" s="64" t="s">
        <v>479</v>
      </c>
      <c r="O50" s="65" t="s">
        <v>479</v>
      </c>
      <c r="P50" s="48"/>
      <c r="Q50" s="48"/>
      <c r="R50" s="48"/>
      <c r="S50" s="48"/>
      <c r="T50" s="48"/>
      <c r="U50" s="48"/>
    </row>
    <row r="51" spans="1:21" ht="30.75" customHeight="1" x14ac:dyDescent="0.15">
      <c r="A51" s="48"/>
      <c r="B51" s="1171"/>
      <c r="C51" s="1172"/>
      <c r="D51" s="66"/>
      <c r="E51" s="1159" t="s">
        <v>18</v>
      </c>
      <c r="F51" s="1159"/>
      <c r="G51" s="1159"/>
      <c r="H51" s="1159"/>
      <c r="I51" s="1159"/>
      <c r="J51" s="1160"/>
      <c r="K51" s="63">
        <v>0</v>
      </c>
      <c r="L51" s="64">
        <v>0</v>
      </c>
      <c r="M51" s="64">
        <v>0</v>
      </c>
      <c r="N51" s="64">
        <v>0</v>
      </c>
      <c r="O51" s="65">
        <v>0</v>
      </c>
      <c r="P51" s="48"/>
      <c r="Q51" s="48"/>
      <c r="R51" s="48"/>
      <c r="S51" s="48"/>
      <c r="T51" s="48"/>
      <c r="U51" s="48"/>
    </row>
    <row r="52" spans="1:21" ht="30.75" customHeight="1" x14ac:dyDescent="0.15">
      <c r="A52" s="48"/>
      <c r="B52" s="1161" t="s">
        <v>19</v>
      </c>
      <c r="C52" s="1162"/>
      <c r="D52" s="66"/>
      <c r="E52" s="1159" t="s">
        <v>20</v>
      </c>
      <c r="F52" s="1159"/>
      <c r="G52" s="1159"/>
      <c r="H52" s="1159"/>
      <c r="I52" s="1159"/>
      <c r="J52" s="1160"/>
      <c r="K52" s="63">
        <v>2298</v>
      </c>
      <c r="L52" s="64">
        <v>2367</v>
      </c>
      <c r="M52" s="64">
        <v>2514</v>
      </c>
      <c r="N52" s="64">
        <v>2388</v>
      </c>
      <c r="O52" s="65">
        <v>2417</v>
      </c>
      <c r="P52" s="48"/>
      <c r="Q52" s="48"/>
      <c r="R52" s="48"/>
      <c r="S52" s="48"/>
      <c r="T52" s="48"/>
      <c r="U52" s="48"/>
    </row>
    <row r="53" spans="1:21" ht="30.75" customHeight="1" thickBot="1" x14ac:dyDescent="0.2">
      <c r="A53" s="48"/>
      <c r="B53" s="1163" t="s">
        <v>21</v>
      </c>
      <c r="C53" s="1164"/>
      <c r="D53" s="67"/>
      <c r="E53" s="1165" t="s">
        <v>22</v>
      </c>
      <c r="F53" s="1165"/>
      <c r="G53" s="1165"/>
      <c r="H53" s="1165"/>
      <c r="I53" s="1165"/>
      <c r="J53" s="1166"/>
      <c r="K53" s="68">
        <v>1201</v>
      </c>
      <c r="L53" s="69">
        <v>1360</v>
      </c>
      <c r="M53" s="69">
        <v>1168</v>
      </c>
      <c r="N53" s="69">
        <v>1172</v>
      </c>
      <c r="O53" s="70">
        <v>779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175" t="s">
        <v>24</v>
      </c>
      <c r="C41" s="1176"/>
      <c r="D41" s="81"/>
      <c r="E41" s="1181" t="s">
        <v>25</v>
      </c>
      <c r="F41" s="1181"/>
      <c r="G41" s="1181"/>
      <c r="H41" s="1182"/>
      <c r="I41" s="82">
        <v>20342</v>
      </c>
      <c r="J41" s="83">
        <v>20438</v>
      </c>
      <c r="K41" s="83">
        <v>20234</v>
      </c>
      <c r="L41" s="83">
        <v>20043</v>
      </c>
      <c r="M41" s="84">
        <v>19437</v>
      </c>
    </row>
    <row r="42" spans="2:13" ht="27.75" customHeight="1" x14ac:dyDescent="0.15">
      <c r="B42" s="1177"/>
      <c r="C42" s="1178"/>
      <c r="D42" s="85"/>
      <c r="E42" s="1183" t="s">
        <v>26</v>
      </c>
      <c r="F42" s="1183"/>
      <c r="G42" s="1183"/>
      <c r="H42" s="1184"/>
      <c r="I42" s="86">
        <v>331</v>
      </c>
      <c r="J42" s="87">
        <v>218</v>
      </c>
      <c r="K42" s="87">
        <v>208</v>
      </c>
      <c r="L42" s="87">
        <v>322</v>
      </c>
      <c r="M42" s="88">
        <v>639</v>
      </c>
    </row>
    <row r="43" spans="2:13" ht="27.75" customHeight="1" x14ac:dyDescent="0.15">
      <c r="B43" s="1177"/>
      <c r="C43" s="1178"/>
      <c r="D43" s="85"/>
      <c r="E43" s="1183" t="s">
        <v>27</v>
      </c>
      <c r="F43" s="1183"/>
      <c r="G43" s="1183"/>
      <c r="H43" s="1184"/>
      <c r="I43" s="86">
        <v>16867</v>
      </c>
      <c r="J43" s="87">
        <v>16623</v>
      </c>
      <c r="K43" s="87">
        <v>15817</v>
      </c>
      <c r="L43" s="87">
        <v>14639</v>
      </c>
      <c r="M43" s="88">
        <v>13267</v>
      </c>
    </row>
    <row r="44" spans="2:13" ht="27.75" customHeight="1" x14ac:dyDescent="0.15">
      <c r="B44" s="1177"/>
      <c r="C44" s="1178"/>
      <c r="D44" s="85"/>
      <c r="E44" s="1183" t="s">
        <v>28</v>
      </c>
      <c r="F44" s="1183"/>
      <c r="G44" s="1183"/>
      <c r="H44" s="1184"/>
      <c r="I44" s="86">
        <v>1445</v>
      </c>
      <c r="J44" s="87">
        <v>1361</v>
      </c>
      <c r="K44" s="87">
        <v>1266</v>
      </c>
      <c r="L44" s="87">
        <v>1059</v>
      </c>
      <c r="M44" s="88">
        <v>836</v>
      </c>
    </row>
    <row r="45" spans="2:13" ht="27.75" customHeight="1" x14ac:dyDescent="0.15">
      <c r="B45" s="1177"/>
      <c r="C45" s="1178"/>
      <c r="D45" s="85"/>
      <c r="E45" s="1183" t="s">
        <v>29</v>
      </c>
      <c r="F45" s="1183"/>
      <c r="G45" s="1183"/>
      <c r="H45" s="1184"/>
      <c r="I45" s="86">
        <v>3618</v>
      </c>
      <c r="J45" s="87">
        <v>3657</v>
      </c>
      <c r="K45" s="87">
        <v>3276</v>
      </c>
      <c r="L45" s="87">
        <v>3045</v>
      </c>
      <c r="M45" s="88">
        <v>2846</v>
      </c>
    </row>
    <row r="46" spans="2:13" ht="27.75" customHeight="1" x14ac:dyDescent="0.15">
      <c r="B46" s="1177"/>
      <c r="C46" s="1178"/>
      <c r="D46" s="89"/>
      <c r="E46" s="1183" t="s">
        <v>30</v>
      </c>
      <c r="F46" s="1183"/>
      <c r="G46" s="1183"/>
      <c r="H46" s="1184"/>
      <c r="I46" s="86">
        <v>101</v>
      </c>
      <c r="J46" s="87">
        <v>101</v>
      </c>
      <c r="K46" s="87">
        <v>226</v>
      </c>
      <c r="L46" s="87">
        <v>102</v>
      </c>
      <c r="M46" s="88">
        <v>102</v>
      </c>
    </row>
    <row r="47" spans="2:13" ht="27.75" customHeight="1" x14ac:dyDescent="0.15">
      <c r="B47" s="1177"/>
      <c r="C47" s="1178"/>
      <c r="D47" s="90"/>
      <c r="E47" s="1185" t="s">
        <v>31</v>
      </c>
      <c r="F47" s="1186"/>
      <c r="G47" s="1186"/>
      <c r="H47" s="1187"/>
      <c r="I47" s="86" t="s">
        <v>479</v>
      </c>
      <c r="J47" s="87" t="s">
        <v>479</v>
      </c>
      <c r="K47" s="87" t="s">
        <v>479</v>
      </c>
      <c r="L47" s="87" t="s">
        <v>479</v>
      </c>
      <c r="M47" s="88" t="s">
        <v>479</v>
      </c>
    </row>
    <row r="48" spans="2:13" ht="27.75" customHeight="1" x14ac:dyDescent="0.15">
      <c r="B48" s="1177"/>
      <c r="C48" s="1178"/>
      <c r="D48" s="85"/>
      <c r="E48" s="1183" t="s">
        <v>32</v>
      </c>
      <c r="F48" s="1183"/>
      <c r="G48" s="1183"/>
      <c r="H48" s="1184"/>
      <c r="I48" s="86" t="s">
        <v>479</v>
      </c>
      <c r="J48" s="87" t="s">
        <v>479</v>
      </c>
      <c r="K48" s="87" t="s">
        <v>479</v>
      </c>
      <c r="L48" s="87" t="s">
        <v>479</v>
      </c>
      <c r="M48" s="88" t="s">
        <v>479</v>
      </c>
    </row>
    <row r="49" spans="2:13" ht="27.75" customHeight="1" x14ac:dyDescent="0.15">
      <c r="B49" s="1179"/>
      <c r="C49" s="1180"/>
      <c r="D49" s="85"/>
      <c r="E49" s="1183" t="s">
        <v>33</v>
      </c>
      <c r="F49" s="1183"/>
      <c r="G49" s="1183"/>
      <c r="H49" s="1184"/>
      <c r="I49" s="86" t="s">
        <v>479</v>
      </c>
      <c r="J49" s="87" t="s">
        <v>479</v>
      </c>
      <c r="K49" s="87" t="s">
        <v>479</v>
      </c>
      <c r="L49" s="87" t="s">
        <v>479</v>
      </c>
      <c r="M49" s="88" t="s">
        <v>479</v>
      </c>
    </row>
    <row r="50" spans="2:13" ht="27.75" customHeight="1" x14ac:dyDescent="0.15">
      <c r="B50" s="1188" t="s">
        <v>34</v>
      </c>
      <c r="C50" s="1189"/>
      <c r="D50" s="91"/>
      <c r="E50" s="1183" t="s">
        <v>35</v>
      </c>
      <c r="F50" s="1183"/>
      <c r="G50" s="1183"/>
      <c r="H50" s="1184"/>
      <c r="I50" s="86">
        <v>3298</v>
      </c>
      <c r="J50" s="87">
        <v>3457</v>
      </c>
      <c r="K50" s="87">
        <v>3237</v>
      </c>
      <c r="L50" s="87">
        <v>2843</v>
      </c>
      <c r="M50" s="88">
        <v>3183</v>
      </c>
    </row>
    <row r="51" spans="2:13" ht="27.75" customHeight="1" x14ac:dyDescent="0.15">
      <c r="B51" s="1177"/>
      <c r="C51" s="1178"/>
      <c r="D51" s="85"/>
      <c r="E51" s="1183" t="s">
        <v>36</v>
      </c>
      <c r="F51" s="1183"/>
      <c r="G51" s="1183"/>
      <c r="H51" s="1184"/>
      <c r="I51" s="86">
        <v>6788</v>
      </c>
      <c r="J51" s="87">
        <v>6498</v>
      </c>
      <c r="K51" s="87">
        <v>6373</v>
      </c>
      <c r="L51" s="87">
        <v>6236</v>
      </c>
      <c r="M51" s="88">
        <v>5866</v>
      </c>
    </row>
    <row r="52" spans="2:13" ht="27.75" customHeight="1" x14ac:dyDescent="0.15">
      <c r="B52" s="1179"/>
      <c r="C52" s="1180"/>
      <c r="D52" s="85"/>
      <c r="E52" s="1183" t="s">
        <v>37</v>
      </c>
      <c r="F52" s="1183"/>
      <c r="G52" s="1183"/>
      <c r="H52" s="1184"/>
      <c r="I52" s="86">
        <v>26841</v>
      </c>
      <c r="J52" s="87">
        <v>27386</v>
      </c>
      <c r="K52" s="87">
        <v>27311</v>
      </c>
      <c r="L52" s="87">
        <v>27612</v>
      </c>
      <c r="M52" s="88">
        <v>27241</v>
      </c>
    </row>
    <row r="53" spans="2:13" ht="27.75" customHeight="1" thickBot="1" x14ac:dyDescent="0.2">
      <c r="B53" s="1190" t="s">
        <v>21</v>
      </c>
      <c r="C53" s="1191"/>
      <c r="D53" s="92"/>
      <c r="E53" s="1192" t="s">
        <v>38</v>
      </c>
      <c r="F53" s="1192"/>
      <c r="G53" s="1192"/>
      <c r="H53" s="1193"/>
      <c r="I53" s="93">
        <v>5776</v>
      </c>
      <c r="J53" s="94">
        <v>5057</v>
      </c>
      <c r="K53" s="94">
        <v>4105</v>
      </c>
      <c r="L53" s="94">
        <v>2519</v>
      </c>
      <c r="M53" s="95">
        <v>838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12129</v>
      </c>
      <c r="E3" s="118"/>
      <c r="F3" s="119">
        <v>50880</v>
      </c>
      <c r="G3" s="120"/>
      <c r="H3" s="121"/>
    </row>
    <row r="4" spans="1:8" x14ac:dyDescent="0.15">
      <c r="A4" s="122"/>
      <c r="B4" s="123"/>
      <c r="C4" s="124"/>
      <c r="D4" s="125">
        <v>9182</v>
      </c>
      <c r="E4" s="126"/>
      <c r="F4" s="127">
        <v>26879</v>
      </c>
      <c r="G4" s="128"/>
      <c r="H4" s="129"/>
    </row>
    <row r="5" spans="1:8" x14ac:dyDescent="0.15">
      <c r="A5" s="110" t="s">
        <v>512</v>
      </c>
      <c r="B5" s="115"/>
      <c r="C5" s="116"/>
      <c r="D5" s="117">
        <v>18249</v>
      </c>
      <c r="E5" s="118"/>
      <c r="F5" s="119">
        <v>63956</v>
      </c>
      <c r="G5" s="120"/>
      <c r="H5" s="121"/>
    </row>
    <row r="6" spans="1:8" x14ac:dyDescent="0.15">
      <c r="A6" s="122"/>
      <c r="B6" s="123"/>
      <c r="C6" s="124"/>
      <c r="D6" s="125">
        <v>12384</v>
      </c>
      <c r="E6" s="126"/>
      <c r="F6" s="127">
        <v>29239</v>
      </c>
      <c r="G6" s="128"/>
      <c r="H6" s="129"/>
    </row>
    <row r="7" spans="1:8" x14ac:dyDescent="0.15">
      <c r="A7" s="110" t="s">
        <v>513</v>
      </c>
      <c r="B7" s="115"/>
      <c r="C7" s="116"/>
      <c r="D7" s="117">
        <v>12775</v>
      </c>
      <c r="E7" s="118"/>
      <c r="F7" s="119">
        <v>66255</v>
      </c>
      <c r="G7" s="120"/>
      <c r="H7" s="121"/>
    </row>
    <row r="8" spans="1:8" x14ac:dyDescent="0.15">
      <c r="A8" s="122"/>
      <c r="B8" s="123"/>
      <c r="C8" s="124"/>
      <c r="D8" s="125">
        <v>9177</v>
      </c>
      <c r="E8" s="126"/>
      <c r="F8" s="127">
        <v>31822</v>
      </c>
      <c r="G8" s="128"/>
      <c r="H8" s="129"/>
    </row>
    <row r="9" spans="1:8" x14ac:dyDescent="0.15">
      <c r="A9" s="110" t="s">
        <v>514</v>
      </c>
      <c r="B9" s="115"/>
      <c r="C9" s="116"/>
      <c r="D9" s="117">
        <v>11180</v>
      </c>
      <c r="E9" s="118"/>
      <c r="F9" s="119">
        <v>54227</v>
      </c>
      <c r="G9" s="120"/>
      <c r="H9" s="121"/>
    </row>
    <row r="10" spans="1:8" x14ac:dyDescent="0.15">
      <c r="A10" s="122"/>
      <c r="B10" s="123"/>
      <c r="C10" s="124"/>
      <c r="D10" s="125">
        <v>8327</v>
      </c>
      <c r="E10" s="126"/>
      <c r="F10" s="127">
        <v>29694</v>
      </c>
      <c r="G10" s="128"/>
      <c r="H10" s="129"/>
    </row>
    <row r="11" spans="1:8" x14ac:dyDescent="0.15">
      <c r="A11" s="110" t="s">
        <v>515</v>
      </c>
      <c r="B11" s="115"/>
      <c r="C11" s="116"/>
      <c r="D11" s="117">
        <v>13189</v>
      </c>
      <c r="E11" s="118"/>
      <c r="F11" s="119">
        <v>57295</v>
      </c>
      <c r="G11" s="120"/>
      <c r="H11" s="121"/>
    </row>
    <row r="12" spans="1:8" x14ac:dyDescent="0.15">
      <c r="A12" s="122"/>
      <c r="B12" s="123"/>
      <c r="C12" s="130"/>
      <c r="D12" s="125">
        <v>6497</v>
      </c>
      <c r="E12" s="126"/>
      <c r="F12" s="127">
        <v>32771</v>
      </c>
      <c r="G12" s="128"/>
      <c r="H12" s="129"/>
    </row>
    <row r="13" spans="1:8" x14ac:dyDescent="0.15">
      <c r="A13" s="110"/>
      <c r="B13" s="115"/>
      <c r="C13" s="131"/>
      <c r="D13" s="132">
        <v>13504</v>
      </c>
      <c r="E13" s="133"/>
      <c r="F13" s="134">
        <v>58523</v>
      </c>
      <c r="G13" s="135"/>
      <c r="H13" s="121"/>
    </row>
    <row r="14" spans="1:8" x14ac:dyDescent="0.15">
      <c r="A14" s="122"/>
      <c r="B14" s="123"/>
      <c r="C14" s="124"/>
      <c r="D14" s="125">
        <v>9113</v>
      </c>
      <c r="E14" s="126"/>
      <c r="F14" s="127">
        <v>30081</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1.79</v>
      </c>
      <c r="C19" s="136">
        <f>ROUND(VALUE(SUBSTITUTE(実質収支比率等に係る経年分析!G$48,"▲","-")),2)</f>
        <v>0.79</v>
      </c>
      <c r="D19" s="136">
        <f>ROUND(VALUE(SUBSTITUTE(実質収支比率等に係る経年分析!H$48,"▲","-")),2)</f>
        <v>0.08</v>
      </c>
      <c r="E19" s="136">
        <f>ROUND(VALUE(SUBSTITUTE(実質収支比率等に係る経年分析!I$48,"▲","-")),2)</f>
        <v>2.71</v>
      </c>
      <c r="F19" s="136">
        <f>ROUND(VALUE(SUBSTITUTE(実質収支比率等に係る経年分析!J$48,"▲","-")),2)</f>
        <v>1.21</v>
      </c>
    </row>
    <row r="20" spans="1:11" x14ac:dyDescent="0.15">
      <c r="A20" s="136" t="s">
        <v>43</v>
      </c>
      <c r="B20" s="136">
        <f>ROUND(VALUE(SUBSTITUTE(実質収支比率等に係る経年分析!F$47,"▲","-")),2)</f>
        <v>5.67</v>
      </c>
      <c r="C20" s="136">
        <f>ROUND(VALUE(SUBSTITUTE(実質収支比率等に係る経年分析!G$47,"▲","-")),2)</f>
        <v>6.6</v>
      </c>
      <c r="D20" s="136">
        <f>ROUND(VALUE(SUBSTITUTE(実質収支比率等に係る経年分析!H$47,"▲","-")),2)</f>
        <v>5.09</v>
      </c>
      <c r="E20" s="136">
        <f>ROUND(VALUE(SUBSTITUTE(実質収支比率等に係る経年分析!I$47,"▲","-")),2)</f>
        <v>9.83</v>
      </c>
      <c r="F20" s="136">
        <f>ROUND(VALUE(SUBSTITUTE(実質収支比率等に係る経年分析!J$47,"▲","-")),2)</f>
        <v>11.37</v>
      </c>
    </row>
    <row r="21" spans="1:11" x14ac:dyDescent="0.15">
      <c r="A21" s="136" t="s">
        <v>44</v>
      </c>
      <c r="B21" s="136">
        <f>IF(ISNUMBER(VALUE(SUBSTITUTE(実質収支比率等に係る経年分析!F$49,"▲","-"))),ROUND(VALUE(SUBSTITUTE(実質収支比率等に係る経年分析!F$49,"▲","-")),2),NA())</f>
        <v>-1.36</v>
      </c>
      <c r="C21" s="136">
        <f>IF(ISNUMBER(VALUE(SUBSTITUTE(実質収支比率等に係る経年分析!G$49,"▲","-"))),ROUND(VALUE(SUBSTITUTE(実質収支比率等に係る経年分析!G$49,"▲","-")),2),NA())</f>
        <v>-0.98</v>
      </c>
      <c r="D21" s="136">
        <f>IF(ISNUMBER(VALUE(SUBSTITUTE(実質収支比率等に係る経年分析!H$49,"▲","-"))),ROUND(VALUE(SUBSTITUTE(実質収支比率等に係る経年分析!H$49,"▲","-")),2),NA())</f>
        <v>-2.62</v>
      </c>
      <c r="E21" s="136">
        <f>IF(ISNUMBER(VALUE(SUBSTITUTE(実質収支比率等に係る経年分析!I$49,"▲","-"))),ROUND(VALUE(SUBSTITUTE(実質収支比率等に係る経年分析!I$49,"▲","-")),2),NA())</f>
        <v>7.47</v>
      </c>
      <c r="F21" s="136">
        <f>IF(ISNUMBER(VALUE(SUBSTITUTE(実質収支比率等に係る経年分析!J$49,"▲","-"))),ROUND(VALUE(SUBSTITUTE(実質収支比率等に係る経年分析!J$49,"▲","-")),2),NA())</f>
        <v>-1.49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0.56000000000000005</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国民健康保険事業特別会計（施設勘定堅上診療所）</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0.14000000000000001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0.18</v>
      </c>
    </row>
    <row r="31" spans="1:11" x14ac:dyDescent="0.15">
      <c r="A31" s="137" t="str">
        <f>IF(連結実質赤字比率に係る赤字・黒字の構成分析!C$39="",NA(),連結実質赤字比率に係る赤字・黒字の構成分析!C$39)</f>
        <v>下水道事業会計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0.43</v>
      </c>
    </row>
    <row r="32" spans="1:11" x14ac:dyDescent="0.15">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1.78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1.2</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1.1499999999999999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1.58</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11.2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13.27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15.2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15.95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17.11</v>
      </c>
    </row>
    <row r="35" spans="1:16" x14ac:dyDescent="0.15">
      <c r="A35" s="137" t="str">
        <f>IF(連結実質赤字比率に係る赤字・黒字の構成分析!C$35="",NA(),連結実質赤字比率に係る赤字・黒字の構成分析!C$35)</f>
        <v>市立柏原病院事業会計</v>
      </c>
      <c r="B35" s="137">
        <f>IF(ROUND(VALUE(SUBSTITUTE(連結実質赤字比率に係る赤字・黒字の構成分析!F$35,"▲", "-")), 2) &lt; 0, ABS(ROUND(VALUE(SUBSTITUTE(連結実質赤字比率に係る赤字・黒字の構成分析!F$35,"▲", "-")), 2)), NA())</f>
        <v>2.68</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3.13</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3.35</v>
      </c>
      <c r="G35" s="137" t="e">
        <f>IF(ROUND(VALUE(SUBSTITUTE(連結実質赤字比率に係る赤字・黒字の構成分析!H$35,"▲", "-")), 2) &gt;= 0, ABS(ROUND(VALUE(SUBSTITUTE(連結実質赤字比率に係る赤字・黒字の構成分析!H$35,"▲", "-")), 2)), NA())</f>
        <v>#N/A</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v>
      </c>
      <c r="J35" s="137">
        <f>IF(ROUND(VALUE(SUBSTITUTE(連結実質赤字比率に係る赤字・黒字の構成分析!J$35,"▲", "-")), 2) &lt; 0, ABS(ROUND(VALUE(SUBSTITUTE(連結実質赤字比率に係る赤字・黒字の構成分析!J$35,"▲", "-")), 2)), NA())</f>
        <v>1.33</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国民健康保険事業特別会計（事業勘定）</v>
      </c>
      <c r="B36" s="137">
        <f>IF(ROUND(VALUE(SUBSTITUTE(連結実質赤字比率に係る赤字・黒字の構成分析!F$34,"▲", "-")), 2) &lt; 0, ABS(ROUND(VALUE(SUBSTITUTE(連結実質赤字比率に係る赤字・黒字の構成分析!F$34,"▲", "-")), 2)), NA())</f>
        <v>5.56</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7.19</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7.14</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5.95</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4.3899999999999997</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2298</v>
      </c>
      <c r="E42" s="138"/>
      <c r="F42" s="138"/>
      <c r="G42" s="138">
        <f>'実質公債費比率（分子）の構造'!L$52</f>
        <v>2367</v>
      </c>
      <c r="H42" s="138"/>
      <c r="I42" s="138"/>
      <c r="J42" s="138">
        <f>'実質公債費比率（分子）の構造'!M$52</f>
        <v>2514</v>
      </c>
      <c r="K42" s="138"/>
      <c r="L42" s="138"/>
      <c r="M42" s="138">
        <f>'実質公債費比率（分子）の構造'!N$52</f>
        <v>2388</v>
      </c>
      <c r="N42" s="138"/>
      <c r="O42" s="138"/>
      <c r="P42" s="138">
        <f>'実質公債費比率（分子）の構造'!O$52</f>
        <v>2417</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3</v>
      </c>
      <c r="C44" s="138"/>
      <c r="D44" s="138"/>
      <c r="E44" s="138">
        <f>'実質公債費比率（分子）の構造'!L$50</f>
        <v>2</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280</v>
      </c>
      <c r="C45" s="138"/>
      <c r="D45" s="138"/>
      <c r="E45" s="138">
        <f>'実質公債費比率（分子）の構造'!L$49</f>
        <v>274</v>
      </c>
      <c r="F45" s="138"/>
      <c r="G45" s="138"/>
      <c r="H45" s="138">
        <f>'実質公債費比率（分子）の構造'!M$49</f>
        <v>278</v>
      </c>
      <c r="I45" s="138"/>
      <c r="J45" s="138"/>
      <c r="K45" s="138">
        <f>'実質公債費比率（分子）の構造'!N$49</f>
        <v>293</v>
      </c>
      <c r="L45" s="138"/>
      <c r="M45" s="138"/>
      <c r="N45" s="138">
        <f>'実質公債費比率（分子）の構造'!O$49</f>
        <v>281</v>
      </c>
      <c r="O45" s="138"/>
      <c r="P45" s="138"/>
    </row>
    <row r="46" spans="1:16" x14ac:dyDescent="0.15">
      <c r="A46" s="138" t="s">
        <v>55</v>
      </c>
      <c r="B46" s="138">
        <f>'実質公債費比率（分子）の構造'!K$48</f>
        <v>1290</v>
      </c>
      <c r="C46" s="138"/>
      <c r="D46" s="138"/>
      <c r="E46" s="138">
        <f>'実質公債費比率（分子）の構造'!L$48</f>
        <v>1388</v>
      </c>
      <c r="F46" s="138"/>
      <c r="G46" s="138"/>
      <c r="H46" s="138">
        <f>'実質公債費比率（分子）の構造'!M$48</f>
        <v>1337</v>
      </c>
      <c r="I46" s="138"/>
      <c r="J46" s="138"/>
      <c r="K46" s="138">
        <f>'実質公債費比率（分子）の構造'!N$48</f>
        <v>1249</v>
      </c>
      <c r="L46" s="138"/>
      <c r="M46" s="138"/>
      <c r="N46" s="138">
        <f>'実質公債費比率（分子）の構造'!O$48</f>
        <v>844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13</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57</v>
      </c>
      <c r="B49" s="138">
        <f>'実質公債費比率（分子）の構造'!K$45</f>
        <v>1926</v>
      </c>
      <c r="C49" s="138"/>
      <c r="D49" s="138"/>
      <c r="E49" s="138">
        <f>'実質公債費比率（分子）の構造'!L$45</f>
        <v>2063</v>
      </c>
      <c r="F49" s="138"/>
      <c r="G49" s="138"/>
      <c r="H49" s="138">
        <f>'実質公債費比率（分子）の構造'!M$45</f>
        <v>2067</v>
      </c>
      <c r="I49" s="138"/>
      <c r="J49" s="138"/>
      <c r="K49" s="138">
        <f>'実質公債費比率（分子）の構造'!N$45</f>
        <v>2018</v>
      </c>
      <c r="L49" s="138"/>
      <c r="M49" s="138"/>
      <c r="N49" s="138">
        <f>'実質公債費比率（分子）の構造'!O$45</f>
        <v>2071</v>
      </c>
      <c r="O49" s="138"/>
      <c r="P49" s="138"/>
    </row>
    <row r="50" spans="1:16" x14ac:dyDescent="0.15">
      <c r="A50" s="138" t="s">
        <v>58</v>
      </c>
      <c r="B50" s="138" t="e">
        <f>NA()</f>
        <v>#N/A</v>
      </c>
      <c r="C50" s="138">
        <f>IF(ISNUMBER('実質公債費比率（分子）の構造'!K$53),'実質公債費比率（分子）の構造'!K$53,NA())</f>
        <v>1201</v>
      </c>
      <c r="D50" s="138" t="e">
        <f>NA()</f>
        <v>#N/A</v>
      </c>
      <c r="E50" s="138" t="e">
        <f>NA()</f>
        <v>#N/A</v>
      </c>
      <c r="F50" s="138">
        <f>IF(ISNUMBER('実質公債費比率（分子）の構造'!L$53),'実質公債費比率（分子）の構造'!L$53,NA())</f>
        <v>1360</v>
      </c>
      <c r="G50" s="138" t="e">
        <f>NA()</f>
        <v>#N/A</v>
      </c>
      <c r="H50" s="138" t="e">
        <f>NA()</f>
        <v>#N/A</v>
      </c>
      <c r="I50" s="138">
        <f>IF(ISNUMBER('実質公債費比率（分子）の構造'!M$53),'実質公債費比率（分子）の構造'!M$53,NA())</f>
        <v>1168</v>
      </c>
      <c r="J50" s="138" t="e">
        <f>NA()</f>
        <v>#N/A</v>
      </c>
      <c r="K50" s="138" t="e">
        <f>NA()</f>
        <v>#N/A</v>
      </c>
      <c r="L50" s="138">
        <f>IF(ISNUMBER('実質公債費比率（分子）の構造'!N$53),'実質公債費比率（分子）の構造'!N$53,NA())</f>
        <v>1172</v>
      </c>
      <c r="M50" s="138" t="e">
        <f>NA()</f>
        <v>#N/A</v>
      </c>
      <c r="N50" s="138" t="e">
        <f>NA()</f>
        <v>#N/A</v>
      </c>
      <c r="O50" s="138">
        <f>IF(ISNUMBER('実質公債費比率（分子）の構造'!O$53),'実質公債費比率（分子）の構造'!O$53,NA())</f>
        <v>779</v>
      </c>
      <c r="P50" s="138" t="e">
        <f>NA()</f>
        <v>#N/A</v>
      </c>
    </row>
    <row r="53" spans="1:16" x14ac:dyDescent="0.15">
      <c r="A53" s="106" t="s">
        <v>59</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15">
      <c r="A56" s="137" t="s">
        <v>37</v>
      </c>
      <c r="B56" s="137"/>
      <c r="C56" s="137"/>
      <c r="D56" s="137">
        <f>'将来負担比率（分子）の構造'!I$52</f>
        <v>26841</v>
      </c>
      <c r="E56" s="137"/>
      <c r="F56" s="137"/>
      <c r="G56" s="137">
        <f>'将来負担比率（分子）の構造'!J$52</f>
        <v>27386</v>
      </c>
      <c r="H56" s="137"/>
      <c r="I56" s="137"/>
      <c r="J56" s="137">
        <f>'将来負担比率（分子）の構造'!K$52</f>
        <v>27311</v>
      </c>
      <c r="K56" s="137"/>
      <c r="L56" s="137"/>
      <c r="M56" s="137">
        <f>'将来負担比率（分子）の構造'!L$52</f>
        <v>27612</v>
      </c>
      <c r="N56" s="137"/>
      <c r="O56" s="137"/>
      <c r="P56" s="137">
        <f>'将来負担比率（分子）の構造'!M$52</f>
        <v>27241</v>
      </c>
    </row>
    <row r="57" spans="1:16" x14ac:dyDescent="0.15">
      <c r="A57" s="137" t="s">
        <v>36</v>
      </c>
      <c r="B57" s="137"/>
      <c r="C57" s="137"/>
      <c r="D57" s="137">
        <f>'将来負担比率（分子）の構造'!I$51</f>
        <v>6788</v>
      </c>
      <c r="E57" s="137"/>
      <c r="F57" s="137"/>
      <c r="G57" s="137">
        <f>'将来負担比率（分子）の構造'!J$51</f>
        <v>6498</v>
      </c>
      <c r="H57" s="137"/>
      <c r="I57" s="137"/>
      <c r="J57" s="137">
        <f>'将来負担比率（分子）の構造'!K$51</f>
        <v>6373</v>
      </c>
      <c r="K57" s="137"/>
      <c r="L57" s="137"/>
      <c r="M57" s="137">
        <f>'将来負担比率（分子）の構造'!L$51</f>
        <v>6236</v>
      </c>
      <c r="N57" s="137"/>
      <c r="O57" s="137"/>
      <c r="P57" s="137">
        <f>'将来負担比率（分子）の構造'!M$51</f>
        <v>5866</v>
      </c>
    </row>
    <row r="58" spans="1:16" x14ac:dyDescent="0.15">
      <c r="A58" s="137" t="s">
        <v>35</v>
      </c>
      <c r="B58" s="137"/>
      <c r="C58" s="137"/>
      <c r="D58" s="137">
        <f>'将来負担比率（分子）の構造'!I$50</f>
        <v>3298</v>
      </c>
      <c r="E58" s="137"/>
      <c r="F58" s="137"/>
      <c r="G58" s="137">
        <f>'将来負担比率（分子）の構造'!J$50</f>
        <v>3457</v>
      </c>
      <c r="H58" s="137"/>
      <c r="I58" s="137"/>
      <c r="J58" s="137">
        <f>'将来負担比率（分子）の構造'!K$50</f>
        <v>3237</v>
      </c>
      <c r="K58" s="137"/>
      <c r="L58" s="137"/>
      <c r="M58" s="137">
        <f>'将来負担比率（分子）の構造'!L$50</f>
        <v>2843</v>
      </c>
      <c r="N58" s="137"/>
      <c r="O58" s="137"/>
      <c r="P58" s="137">
        <f>'将来負担比率（分子）の構造'!M$50</f>
        <v>3183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101</v>
      </c>
      <c r="C61" s="137"/>
      <c r="D61" s="137"/>
      <c r="E61" s="137">
        <f>'将来負担比率（分子）の構造'!J$46</f>
        <v>101</v>
      </c>
      <c r="F61" s="137"/>
      <c r="G61" s="137"/>
      <c r="H61" s="137">
        <f>'将来負担比率（分子）の構造'!K$46</f>
        <v>226</v>
      </c>
      <c r="I61" s="137"/>
      <c r="J61" s="137"/>
      <c r="K61" s="137">
        <f>'将来負担比率（分子）の構造'!L$46</f>
        <v>102</v>
      </c>
      <c r="L61" s="137"/>
      <c r="M61" s="137"/>
      <c r="N61" s="137">
        <f>'将来負担比率（分子）の構造'!M$46</f>
        <v>102</v>
      </c>
      <c r="O61" s="137"/>
      <c r="P61" s="137"/>
    </row>
    <row r="62" spans="1:16" x14ac:dyDescent="0.15">
      <c r="A62" s="137" t="s">
        <v>29</v>
      </c>
      <c r="B62" s="137">
        <f>'将来負担比率（分子）の構造'!I$45</f>
        <v>3618</v>
      </c>
      <c r="C62" s="137"/>
      <c r="D62" s="137"/>
      <c r="E62" s="137">
        <f>'将来負担比率（分子）の構造'!J$45</f>
        <v>3657</v>
      </c>
      <c r="F62" s="137"/>
      <c r="G62" s="137"/>
      <c r="H62" s="137">
        <f>'将来負担比率（分子）の構造'!K$45</f>
        <v>3276</v>
      </c>
      <c r="I62" s="137"/>
      <c r="J62" s="137"/>
      <c r="K62" s="137">
        <f>'将来負担比率（分子）の構造'!L$45</f>
        <v>3045</v>
      </c>
      <c r="L62" s="137"/>
      <c r="M62" s="137"/>
      <c r="N62" s="137">
        <f>'将来負担比率（分子）の構造'!M$45</f>
        <v>2846</v>
      </c>
      <c r="O62" s="137"/>
      <c r="P62" s="137"/>
    </row>
    <row r="63" spans="1:16" x14ac:dyDescent="0.15">
      <c r="A63" s="137" t="s">
        <v>28</v>
      </c>
      <c r="B63" s="137">
        <f>'将来負担比率（分子）の構造'!I$44</f>
        <v>1445</v>
      </c>
      <c r="C63" s="137"/>
      <c r="D63" s="137"/>
      <c r="E63" s="137">
        <f>'将来負担比率（分子）の構造'!J$44</f>
        <v>1361</v>
      </c>
      <c r="F63" s="137"/>
      <c r="G63" s="137"/>
      <c r="H63" s="137">
        <f>'将来負担比率（分子）の構造'!K$44</f>
        <v>1266</v>
      </c>
      <c r="I63" s="137"/>
      <c r="J63" s="137"/>
      <c r="K63" s="137">
        <f>'将来負担比率（分子）の構造'!L$44</f>
        <v>1059</v>
      </c>
      <c r="L63" s="137"/>
      <c r="M63" s="137"/>
      <c r="N63" s="137">
        <f>'将来負担比率（分子）の構造'!M$44</f>
        <v>836</v>
      </c>
      <c r="O63" s="137"/>
      <c r="P63" s="137"/>
    </row>
    <row r="64" spans="1:16" x14ac:dyDescent="0.15">
      <c r="A64" s="137" t="s">
        <v>27</v>
      </c>
      <c r="B64" s="137">
        <f>'将来負担比率（分子）の構造'!I$43</f>
        <v>16867</v>
      </c>
      <c r="C64" s="137"/>
      <c r="D64" s="137"/>
      <c r="E64" s="137">
        <f>'将来負担比率（分子）の構造'!J$43</f>
        <v>16623</v>
      </c>
      <c r="F64" s="137"/>
      <c r="G64" s="137"/>
      <c r="H64" s="137">
        <f>'将来負担比率（分子）の構造'!K$43</f>
        <v>15817</v>
      </c>
      <c r="I64" s="137"/>
      <c r="J64" s="137"/>
      <c r="K64" s="137">
        <f>'将来負担比率（分子）の構造'!L$43</f>
        <v>14639</v>
      </c>
      <c r="L64" s="137"/>
      <c r="M64" s="137"/>
      <c r="N64" s="137">
        <f>'将来負担比率（分子）の構造'!M$43</f>
        <v>13267</v>
      </c>
      <c r="O64" s="137"/>
      <c r="P64" s="137"/>
    </row>
    <row r="65" spans="1:16" x14ac:dyDescent="0.15">
      <c r="A65" s="137" t="s">
        <v>26</v>
      </c>
      <c r="B65" s="137">
        <f>'将来負担比率（分子）の構造'!I$42</f>
        <v>331</v>
      </c>
      <c r="C65" s="137"/>
      <c r="D65" s="137"/>
      <c r="E65" s="137">
        <f>'将来負担比率（分子）の構造'!J$42</f>
        <v>218</v>
      </c>
      <c r="F65" s="137"/>
      <c r="G65" s="137"/>
      <c r="H65" s="137">
        <f>'将来負担比率（分子）の構造'!K$42</f>
        <v>208</v>
      </c>
      <c r="I65" s="137"/>
      <c r="J65" s="137"/>
      <c r="K65" s="137">
        <f>'将来負担比率（分子）の構造'!L$42</f>
        <v>322</v>
      </c>
      <c r="L65" s="137"/>
      <c r="M65" s="137"/>
      <c r="N65" s="137">
        <f>'将来負担比率（分子）の構造'!M$42</f>
        <v>639</v>
      </c>
      <c r="O65" s="137"/>
      <c r="P65" s="137"/>
    </row>
    <row r="66" spans="1:16" x14ac:dyDescent="0.15">
      <c r="A66" s="137" t="s">
        <v>25</v>
      </c>
      <c r="B66" s="137">
        <f>'将来負担比率（分子）の構造'!I$41</f>
        <v>20342</v>
      </c>
      <c r="C66" s="137"/>
      <c r="D66" s="137"/>
      <c r="E66" s="137">
        <f>'将来負担比率（分子）の構造'!J$41</f>
        <v>20438</v>
      </c>
      <c r="F66" s="137"/>
      <c r="G66" s="137"/>
      <c r="H66" s="137">
        <f>'将来負担比率（分子）の構造'!K$41</f>
        <v>20234</v>
      </c>
      <c r="I66" s="137"/>
      <c r="J66" s="137"/>
      <c r="K66" s="137">
        <f>'将来負担比率（分子）の構造'!L$41</f>
        <v>20043</v>
      </c>
      <c r="L66" s="137"/>
      <c r="M66" s="137"/>
      <c r="N66" s="137">
        <f>'将来負担比率（分子）の構造'!M$41</f>
        <v>19437</v>
      </c>
      <c r="O66" s="137"/>
      <c r="P66" s="137"/>
    </row>
    <row r="67" spans="1:16" x14ac:dyDescent="0.15">
      <c r="A67" s="137" t="s">
        <v>62</v>
      </c>
      <c r="B67" s="137" t="e">
        <f>NA()</f>
        <v>#N/A</v>
      </c>
      <c r="C67" s="137">
        <f>IF(ISNUMBER('将来負担比率（分子）の構造'!I$53), IF('将来負担比率（分子）の構造'!I$53 &lt; 0, 0, '将来負担比率（分子）の構造'!I$53), NA())</f>
        <v>5776</v>
      </c>
      <c r="D67" s="137" t="e">
        <f>NA()</f>
        <v>#N/A</v>
      </c>
      <c r="E67" s="137" t="e">
        <f>NA()</f>
        <v>#N/A</v>
      </c>
      <c r="F67" s="137">
        <f>IF(ISNUMBER('将来負担比率（分子）の構造'!J$53), IF('将来負担比率（分子）の構造'!J$53 &lt; 0, 0, '将来負担比率（分子）の構造'!J$53), NA())</f>
        <v>5057</v>
      </c>
      <c r="G67" s="137" t="e">
        <f>NA()</f>
        <v>#N/A</v>
      </c>
      <c r="H67" s="137" t="e">
        <f>NA()</f>
        <v>#N/A</v>
      </c>
      <c r="I67" s="137">
        <f>IF(ISNUMBER('将来負担比率（分子）の構造'!K$53), IF('将来負担比率（分子）の構造'!K$53 &lt; 0, 0, '将来負担比率（分子）の構造'!K$53), NA())</f>
        <v>4105</v>
      </c>
      <c r="J67" s="137" t="e">
        <f>NA()</f>
        <v>#N/A</v>
      </c>
      <c r="K67" s="137" t="e">
        <f>NA()</f>
        <v>#N/A</v>
      </c>
      <c r="L67" s="137">
        <f>IF(ISNUMBER('将来負担比率（分子）の構造'!L$53), IF('将来負担比率（分子）の構造'!L$53 &lt; 0, 0, '将来負担比率（分子）の構造'!L$53), NA())</f>
        <v>2519</v>
      </c>
      <c r="M67" s="137" t="e">
        <f>NA()</f>
        <v>#N/A</v>
      </c>
      <c r="N67" s="137" t="e">
        <f>NA()</f>
        <v>#N/A</v>
      </c>
      <c r="O67" s="137">
        <f>IF(ISNUMBER('将来負担比率（分子）の構造'!M$53), IF('将来負担比率（分子）の構造'!M$53 &lt; 0, 0, '将来負担比率（分子）の構造'!M$53), NA())</f>
        <v>838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84" t="s">
        <v>195</v>
      </c>
      <c r="DI1" s="585"/>
      <c r="DJ1" s="585"/>
      <c r="DK1" s="585"/>
      <c r="DL1" s="585"/>
      <c r="DM1" s="585"/>
      <c r="DN1" s="586"/>
      <c r="DP1" s="584" t="s">
        <v>196</v>
      </c>
      <c r="DQ1" s="585"/>
      <c r="DR1" s="585"/>
      <c r="DS1" s="585"/>
      <c r="DT1" s="585"/>
      <c r="DU1" s="585"/>
      <c r="DV1" s="585"/>
      <c r="DW1" s="585"/>
      <c r="DX1" s="585"/>
      <c r="DY1" s="585"/>
      <c r="DZ1" s="585"/>
      <c r="EA1" s="585"/>
      <c r="EB1" s="585"/>
      <c r="EC1" s="586"/>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1" t="s">
        <v>198</v>
      </c>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2"/>
      <c r="AK3" s="572"/>
      <c r="AL3" s="572"/>
      <c r="AM3" s="572"/>
      <c r="AN3" s="572"/>
      <c r="AO3" s="572"/>
      <c r="AP3" s="571" t="s">
        <v>199</v>
      </c>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2"/>
      <c r="BZ3" s="572"/>
      <c r="CA3" s="572"/>
      <c r="CB3" s="573"/>
      <c r="CD3" s="574" t="s">
        <v>200</v>
      </c>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5"/>
      <c r="DY3" s="575"/>
      <c r="DZ3" s="575"/>
      <c r="EA3" s="575"/>
      <c r="EB3" s="575"/>
      <c r="EC3" s="576"/>
    </row>
    <row r="4" spans="2:143" ht="11.25" customHeight="1" x14ac:dyDescent="0.15">
      <c r="B4" s="571" t="s">
        <v>1</v>
      </c>
      <c r="C4" s="572"/>
      <c r="D4" s="572"/>
      <c r="E4" s="572"/>
      <c r="F4" s="572"/>
      <c r="G4" s="572"/>
      <c r="H4" s="572"/>
      <c r="I4" s="572"/>
      <c r="J4" s="572"/>
      <c r="K4" s="572"/>
      <c r="L4" s="572"/>
      <c r="M4" s="572"/>
      <c r="N4" s="572"/>
      <c r="O4" s="572"/>
      <c r="P4" s="572"/>
      <c r="Q4" s="573"/>
      <c r="R4" s="571" t="s">
        <v>201</v>
      </c>
      <c r="S4" s="572"/>
      <c r="T4" s="572"/>
      <c r="U4" s="572"/>
      <c r="V4" s="572"/>
      <c r="W4" s="572"/>
      <c r="X4" s="572"/>
      <c r="Y4" s="573"/>
      <c r="Z4" s="571" t="s">
        <v>202</v>
      </c>
      <c r="AA4" s="572"/>
      <c r="AB4" s="572"/>
      <c r="AC4" s="573"/>
      <c r="AD4" s="571" t="s">
        <v>203</v>
      </c>
      <c r="AE4" s="572"/>
      <c r="AF4" s="572"/>
      <c r="AG4" s="572"/>
      <c r="AH4" s="572"/>
      <c r="AI4" s="572"/>
      <c r="AJ4" s="572"/>
      <c r="AK4" s="573"/>
      <c r="AL4" s="571" t="s">
        <v>202</v>
      </c>
      <c r="AM4" s="572"/>
      <c r="AN4" s="572"/>
      <c r="AO4" s="573"/>
      <c r="AP4" s="577" t="s">
        <v>204</v>
      </c>
      <c r="AQ4" s="577"/>
      <c r="AR4" s="577"/>
      <c r="AS4" s="577"/>
      <c r="AT4" s="577"/>
      <c r="AU4" s="577"/>
      <c r="AV4" s="577"/>
      <c r="AW4" s="577"/>
      <c r="AX4" s="577"/>
      <c r="AY4" s="577"/>
      <c r="AZ4" s="577"/>
      <c r="BA4" s="577"/>
      <c r="BB4" s="577"/>
      <c r="BC4" s="577"/>
      <c r="BD4" s="577"/>
      <c r="BE4" s="577"/>
      <c r="BF4" s="577"/>
      <c r="BG4" s="577" t="s">
        <v>205</v>
      </c>
      <c r="BH4" s="577"/>
      <c r="BI4" s="577"/>
      <c r="BJ4" s="577"/>
      <c r="BK4" s="577"/>
      <c r="BL4" s="577"/>
      <c r="BM4" s="577"/>
      <c r="BN4" s="577"/>
      <c r="BO4" s="577" t="s">
        <v>202</v>
      </c>
      <c r="BP4" s="577"/>
      <c r="BQ4" s="577"/>
      <c r="BR4" s="577"/>
      <c r="BS4" s="577" t="s">
        <v>206</v>
      </c>
      <c r="BT4" s="577"/>
      <c r="BU4" s="577"/>
      <c r="BV4" s="577"/>
      <c r="BW4" s="577"/>
      <c r="BX4" s="577"/>
      <c r="BY4" s="577"/>
      <c r="BZ4" s="577"/>
      <c r="CA4" s="577"/>
      <c r="CB4" s="577"/>
      <c r="CD4" s="574" t="s">
        <v>207</v>
      </c>
      <c r="CE4" s="575"/>
      <c r="CF4" s="575"/>
      <c r="CG4" s="575"/>
      <c r="CH4" s="575"/>
      <c r="CI4" s="575"/>
      <c r="CJ4" s="575"/>
      <c r="CK4" s="575"/>
      <c r="CL4" s="575"/>
      <c r="CM4" s="575"/>
      <c r="CN4" s="575"/>
      <c r="CO4" s="575"/>
      <c r="CP4" s="575"/>
      <c r="CQ4" s="575"/>
      <c r="CR4" s="575"/>
      <c r="CS4" s="575"/>
      <c r="CT4" s="575"/>
      <c r="CU4" s="575"/>
      <c r="CV4" s="575"/>
      <c r="CW4" s="575"/>
      <c r="CX4" s="575"/>
      <c r="CY4" s="575"/>
      <c r="CZ4" s="575"/>
      <c r="DA4" s="575"/>
      <c r="DB4" s="575"/>
      <c r="DC4" s="575"/>
      <c r="DD4" s="575"/>
      <c r="DE4" s="575"/>
      <c r="DF4" s="575"/>
      <c r="DG4" s="575"/>
      <c r="DH4" s="575"/>
      <c r="DI4" s="575"/>
      <c r="DJ4" s="575"/>
      <c r="DK4" s="575"/>
      <c r="DL4" s="575"/>
      <c r="DM4" s="575"/>
      <c r="DN4" s="575"/>
      <c r="DO4" s="575"/>
      <c r="DP4" s="575"/>
      <c r="DQ4" s="575"/>
      <c r="DR4" s="575"/>
      <c r="DS4" s="575"/>
      <c r="DT4" s="575"/>
      <c r="DU4" s="575"/>
      <c r="DV4" s="575"/>
      <c r="DW4" s="575"/>
      <c r="DX4" s="575"/>
      <c r="DY4" s="575"/>
      <c r="DZ4" s="575"/>
      <c r="EA4" s="575"/>
      <c r="EB4" s="575"/>
      <c r="EC4" s="576"/>
    </row>
    <row r="5" spans="2:143" s="183" customFormat="1" ht="11.25" customHeight="1" x14ac:dyDescent="0.15">
      <c r="B5" s="595" t="s">
        <v>208</v>
      </c>
      <c r="C5" s="596"/>
      <c r="D5" s="596"/>
      <c r="E5" s="596"/>
      <c r="F5" s="596"/>
      <c r="G5" s="596"/>
      <c r="H5" s="596"/>
      <c r="I5" s="596"/>
      <c r="J5" s="596"/>
      <c r="K5" s="596"/>
      <c r="L5" s="596"/>
      <c r="M5" s="596"/>
      <c r="N5" s="596"/>
      <c r="O5" s="596"/>
      <c r="P5" s="596"/>
      <c r="Q5" s="597"/>
      <c r="R5" s="598">
        <v>8754889</v>
      </c>
      <c r="S5" s="599"/>
      <c r="T5" s="599"/>
      <c r="U5" s="599"/>
      <c r="V5" s="599"/>
      <c r="W5" s="599"/>
      <c r="X5" s="599"/>
      <c r="Y5" s="600"/>
      <c r="Z5" s="601">
        <v>36.6</v>
      </c>
      <c r="AA5" s="601"/>
      <c r="AB5" s="601"/>
      <c r="AC5" s="601"/>
      <c r="AD5" s="602">
        <v>8049317</v>
      </c>
      <c r="AE5" s="602"/>
      <c r="AF5" s="602"/>
      <c r="AG5" s="602"/>
      <c r="AH5" s="602"/>
      <c r="AI5" s="602"/>
      <c r="AJ5" s="602"/>
      <c r="AK5" s="602"/>
      <c r="AL5" s="603">
        <v>57.7</v>
      </c>
      <c r="AM5" s="604"/>
      <c r="AN5" s="604"/>
      <c r="AO5" s="605"/>
      <c r="AP5" s="595" t="s">
        <v>209</v>
      </c>
      <c r="AQ5" s="596"/>
      <c r="AR5" s="596"/>
      <c r="AS5" s="596"/>
      <c r="AT5" s="596"/>
      <c r="AU5" s="596"/>
      <c r="AV5" s="596"/>
      <c r="AW5" s="596"/>
      <c r="AX5" s="596"/>
      <c r="AY5" s="596"/>
      <c r="AZ5" s="596"/>
      <c r="BA5" s="596"/>
      <c r="BB5" s="596"/>
      <c r="BC5" s="596"/>
      <c r="BD5" s="596"/>
      <c r="BE5" s="596"/>
      <c r="BF5" s="597"/>
      <c r="BG5" s="590">
        <v>8049317</v>
      </c>
      <c r="BH5" s="579"/>
      <c r="BI5" s="579"/>
      <c r="BJ5" s="579"/>
      <c r="BK5" s="579"/>
      <c r="BL5" s="579"/>
      <c r="BM5" s="579"/>
      <c r="BN5" s="591"/>
      <c r="BO5" s="581">
        <v>91.9</v>
      </c>
      <c r="BP5" s="581"/>
      <c r="BQ5" s="581"/>
      <c r="BR5" s="581"/>
      <c r="BS5" s="582">
        <v>84482</v>
      </c>
      <c r="BT5" s="582"/>
      <c r="BU5" s="582"/>
      <c r="BV5" s="582"/>
      <c r="BW5" s="582"/>
      <c r="BX5" s="582"/>
      <c r="BY5" s="582"/>
      <c r="BZ5" s="582"/>
      <c r="CA5" s="582"/>
      <c r="CB5" s="583"/>
      <c r="CD5" s="574" t="s">
        <v>204</v>
      </c>
      <c r="CE5" s="575"/>
      <c r="CF5" s="575"/>
      <c r="CG5" s="575"/>
      <c r="CH5" s="575"/>
      <c r="CI5" s="575"/>
      <c r="CJ5" s="575"/>
      <c r="CK5" s="575"/>
      <c r="CL5" s="575"/>
      <c r="CM5" s="575"/>
      <c r="CN5" s="575"/>
      <c r="CO5" s="575"/>
      <c r="CP5" s="575"/>
      <c r="CQ5" s="576"/>
      <c r="CR5" s="574" t="s">
        <v>210</v>
      </c>
      <c r="CS5" s="575"/>
      <c r="CT5" s="575"/>
      <c r="CU5" s="575"/>
      <c r="CV5" s="575"/>
      <c r="CW5" s="575"/>
      <c r="CX5" s="575"/>
      <c r="CY5" s="576"/>
      <c r="CZ5" s="574" t="s">
        <v>202</v>
      </c>
      <c r="DA5" s="575"/>
      <c r="DB5" s="575"/>
      <c r="DC5" s="576"/>
      <c r="DD5" s="574" t="s">
        <v>211</v>
      </c>
      <c r="DE5" s="575"/>
      <c r="DF5" s="575"/>
      <c r="DG5" s="575"/>
      <c r="DH5" s="575"/>
      <c r="DI5" s="575"/>
      <c r="DJ5" s="575"/>
      <c r="DK5" s="575"/>
      <c r="DL5" s="575"/>
      <c r="DM5" s="575"/>
      <c r="DN5" s="575"/>
      <c r="DO5" s="575"/>
      <c r="DP5" s="576"/>
      <c r="DQ5" s="574" t="s">
        <v>212</v>
      </c>
      <c r="DR5" s="575"/>
      <c r="DS5" s="575"/>
      <c r="DT5" s="575"/>
      <c r="DU5" s="575"/>
      <c r="DV5" s="575"/>
      <c r="DW5" s="575"/>
      <c r="DX5" s="575"/>
      <c r="DY5" s="575"/>
      <c r="DZ5" s="575"/>
      <c r="EA5" s="575"/>
      <c r="EB5" s="575"/>
      <c r="EC5" s="576"/>
    </row>
    <row r="6" spans="2:143" ht="11.25" customHeight="1" x14ac:dyDescent="0.15">
      <c r="B6" s="587" t="s">
        <v>213</v>
      </c>
      <c r="C6" s="588"/>
      <c r="D6" s="588"/>
      <c r="E6" s="588"/>
      <c r="F6" s="588"/>
      <c r="G6" s="588"/>
      <c r="H6" s="588"/>
      <c r="I6" s="588"/>
      <c r="J6" s="588"/>
      <c r="K6" s="588"/>
      <c r="L6" s="588"/>
      <c r="M6" s="588"/>
      <c r="N6" s="588"/>
      <c r="O6" s="588"/>
      <c r="P6" s="588"/>
      <c r="Q6" s="589"/>
      <c r="R6" s="590">
        <v>123278</v>
      </c>
      <c r="S6" s="579"/>
      <c r="T6" s="579"/>
      <c r="U6" s="579"/>
      <c r="V6" s="579"/>
      <c r="W6" s="579"/>
      <c r="X6" s="579"/>
      <c r="Y6" s="591"/>
      <c r="Z6" s="581">
        <v>0.5</v>
      </c>
      <c r="AA6" s="581"/>
      <c r="AB6" s="581"/>
      <c r="AC6" s="581"/>
      <c r="AD6" s="582">
        <v>123278</v>
      </c>
      <c r="AE6" s="582"/>
      <c r="AF6" s="582"/>
      <c r="AG6" s="582"/>
      <c r="AH6" s="582"/>
      <c r="AI6" s="582"/>
      <c r="AJ6" s="582"/>
      <c r="AK6" s="582"/>
      <c r="AL6" s="592">
        <v>0.9</v>
      </c>
      <c r="AM6" s="593"/>
      <c r="AN6" s="593"/>
      <c r="AO6" s="594"/>
      <c r="AP6" s="587" t="s">
        <v>214</v>
      </c>
      <c r="AQ6" s="588"/>
      <c r="AR6" s="588"/>
      <c r="AS6" s="588"/>
      <c r="AT6" s="588"/>
      <c r="AU6" s="588"/>
      <c r="AV6" s="588"/>
      <c r="AW6" s="588"/>
      <c r="AX6" s="588"/>
      <c r="AY6" s="588"/>
      <c r="AZ6" s="588"/>
      <c r="BA6" s="588"/>
      <c r="BB6" s="588"/>
      <c r="BC6" s="588"/>
      <c r="BD6" s="588"/>
      <c r="BE6" s="588"/>
      <c r="BF6" s="589"/>
      <c r="BG6" s="590">
        <v>8049317</v>
      </c>
      <c r="BH6" s="579"/>
      <c r="BI6" s="579"/>
      <c r="BJ6" s="579"/>
      <c r="BK6" s="579"/>
      <c r="BL6" s="579"/>
      <c r="BM6" s="579"/>
      <c r="BN6" s="591"/>
      <c r="BO6" s="581">
        <v>91.9</v>
      </c>
      <c r="BP6" s="581"/>
      <c r="BQ6" s="581"/>
      <c r="BR6" s="581"/>
      <c r="BS6" s="582">
        <v>84482</v>
      </c>
      <c r="BT6" s="582"/>
      <c r="BU6" s="582"/>
      <c r="BV6" s="582"/>
      <c r="BW6" s="582"/>
      <c r="BX6" s="582"/>
      <c r="BY6" s="582"/>
      <c r="BZ6" s="582"/>
      <c r="CA6" s="582"/>
      <c r="CB6" s="583"/>
      <c r="CD6" s="606" t="s">
        <v>215</v>
      </c>
      <c r="CE6" s="607"/>
      <c r="CF6" s="607"/>
      <c r="CG6" s="607"/>
      <c r="CH6" s="607"/>
      <c r="CI6" s="607"/>
      <c r="CJ6" s="607"/>
      <c r="CK6" s="607"/>
      <c r="CL6" s="607"/>
      <c r="CM6" s="607"/>
      <c r="CN6" s="607"/>
      <c r="CO6" s="607"/>
      <c r="CP6" s="607"/>
      <c r="CQ6" s="608"/>
      <c r="CR6" s="590">
        <v>251250</v>
      </c>
      <c r="CS6" s="579"/>
      <c r="CT6" s="579"/>
      <c r="CU6" s="579"/>
      <c r="CV6" s="579"/>
      <c r="CW6" s="579"/>
      <c r="CX6" s="579"/>
      <c r="CY6" s="591"/>
      <c r="CZ6" s="581">
        <v>1.1000000000000001</v>
      </c>
      <c r="DA6" s="581"/>
      <c r="DB6" s="581"/>
      <c r="DC6" s="581"/>
      <c r="DD6" s="578" t="s">
        <v>216</v>
      </c>
      <c r="DE6" s="579"/>
      <c r="DF6" s="579"/>
      <c r="DG6" s="579"/>
      <c r="DH6" s="579"/>
      <c r="DI6" s="579"/>
      <c r="DJ6" s="579"/>
      <c r="DK6" s="579"/>
      <c r="DL6" s="579"/>
      <c r="DM6" s="579"/>
      <c r="DN6" s="579"/>
      <c r="DO6" s="579"/>
      <c r="DP6" s="591"/>
      <c r="DQ6" s="578">
        <v>251210</v>
      </c>
      <c r="DR6" s="579"/>
      <c r="DS6" s="579"/>
      <c r="DT6" s="579"/>
      <c r="DU6" s="579"/>
      <c r="DV6" s="579"/>
      <c r="DW6" s="579"/>
      <c r="DX6" s="579"/>
      <c r="DY6" s="579"/>
      <c r="DZ6" s="579"/>
      <c r="EA6" s="579"/>
      <c r="EB6" s="579"/>
      <c r="EC6" s="580"/>
    </row>
    <row r="7" spans="2:143" ht="11.25" customHeight="1" x14ac:dyDescent="0.15">
      <c r="B7" s="587" t="s">
        <v>217</v>
      </c>
      <c r="C7" s="588"/>
      <c r="D7" s="588"/>
      <c r="E7" s="588"/>
      <c r="F7" s="588"/>
      <c r="G7" s="588"/>
      <c r="H7" s="588"/>
      <c r="I7" s="588"/>
      <c r="J7" s="588"/>
      <c r="K7" s="588"/>
      <c r="L7" s="588"/>
      <c r="M7" s="588"/>
      <c r="N7" s="588"/>
      <c r="O7" s="588"/>
      <c r="P7" s="588"/>
      <c r="Q7" s="589"/>
      <c r="R7" s="590">
        <v>12940</v>
      </c>
      <c r="S7" s="579"/>
      <c r="T7" s="579"/>
      <c r="U7" s="579"/>
      <c r="V7" s="579"/>
      <c r="W7" s="579"/>
      <c r="X7" s="579"/>
      <c r="Y7" s="591"/>
      <c r="Z7" s="581">
        <v>0.1</v>
      </c>
      <c r="AA7" s="581"/>
      <c r="AB7" s="581"/>
      <c r="AC7" s="581"/>
      <c r="AD7" s="582">
        <v>12940</v>
      </c>
      <c r="AE7" s="582"/>
      <c r="AF7" s="582"/>
      <c r="AG7" s="582"/>
      <c r="AH7" s="582"/>
      <c r="AI7" s="582"/>
      <c r="AJ7" s="582"/>
      <c r="AK7" s="582"/>
      <c r="AL7" s="592">
        <v>0.1</v>
      </c>
      <c r="AM7" s="593"/>
      <c r="AN7" s="593"/>
      <c r="AO7" s="594"/>
      <c r="AP7" s="587" t="s">
        <v>218</v>
      </c>
      <c r="AQ7" s="588"/>
      <c r="AR7" s="588"/>
      <c r="AS7" s="588"/>
      <c r="AT7" s="588"/>
      <c r="AU7" s="588"/>
      <c r="AV7" s="588"/>
      <c r="AW7" s="588"/>
      <c r="AX7" s="588"/>
      <c r="AY7" s="588"/>
      <c r="AZ7" s="588"/>
      <c r="BA7" s="588"/>
      <c r="BB7" s="588"/>
      <c r="BC7" s="588"/>
      <c r="BD7" s="588"/>
      <c r="BE7" s="588"/>
      <c r="BF7" s="589"/>
      <c r="BG7" s="590">
        <v>4068732</v>
      </c>
      <c r="BH7" s="579"/>
      <c r="BI7" s="579"/>
      <c r="BJ7" s="579"/>
      <c r="BK7" s="579"/>
      <c r="BL7" s="579"/>
      <c r="BM7" s="579"/>
      <c r="BN7" s="591"/>
      <c r="BO7" s="581">
        <v>46.5</v>
      </c>
      <c r="BP7" s="581"/>
      <c r="BQ7" s="581"/>
      <c r="BR7" s="581"/>
      <c r="BS7" s="582">
        <v>84482</v>
      </c>
      <c r="BT7" s="582"/>
      <c r="BU7" s="582"/>
      <c r="BV7" s="582"/>
      <c r="BW7" s="582"/>
      <c r="BX7" s="582"/>
      <c r="BY7" s="582"/>
      <c r="BZ7" s="582"/>
      <c r="CA7" s="582"/>
      <c r="CB7" s="583"/>
      <c r="CD7" s="609" t="s">
        <v>219</v>
      </c>
      <c r="CE7" s="610"/>
      <c r="CF7" s="610"/>
      <c r="CG7" s="610"/>
      <c r="CH7" s="610"/>
      <c r="CI7" s="610"/>
      <c r="CJ7" s="610"/>
      <c r="CK7" s="610"/>
      <c r="CL7" s="610"/>
      <c r="CM7" s="610"/>
      <c r="CN7" s="610"/>
      <c r="CO7" s="610"/>
      <c r="CP7" s="610"/>
      <c r="CQ7" s="611"/>
      <c r="CR7" s="590">
        <v>2664639</v>
      </c>
      <c r="CS7" s="579"/>
      <c r="CT7" s="579"/>
      <c r="CU7" s="579"/>
      <c r="CV7" s="579"/>
      <c r="CW7" s="579"/>
      <c r="CX7" s="579"/>
      <c r="CY7" s="591"/>
      <c r="CZ7" s="581">
        <v>11.2</v>
      </c>
      <c r="DA7" s="581"/>
      <c r="DB7" s="581"/>
      <c r="DC7" s="581"/>
      <c r="DD7" s="578">
        <v>103802</v>
      </c>
      <c r="DE7" s="579"/>
      <c r="DF7" s="579"/>
      <c r="DG7" s="579"/>
      <c r="DH7" s="579"/>
      <c r="DI7" s="579"/>
      <c r="DJ7" s="579"/>
      <c r="DK7" s="579"/>
      <c r="DL7" s="579"/>
      <c r="DM7" s="579"/>
      <c r="DN7" s="579"/>
      <c r="DO7" s="579"/>
      <c r="DP7" s="591"/>
      <c r="DQ7" s="578">
        <v>2191487</v>
      </c>
      <c r="DR7" s="579"/>
      <c r="DS7" s="579"/>
      <c r="DT7" s="579"/>
      <c r="DU7" s="579"/>
      <c r="DV7" s="579"/>
      <c r="DW7" s="579"/>
      <c r="DX7" s="579"/>
      <c r="DY7" s="579"/>
      <c r="DZ7" s="579"/>
      <c r="EA7" s="579"/>
      <c r="EB7" s="579"/>
      <c r="EC7" s="580"/>
    </row>
    <row r="8" spans="2:143" ht="11.25" customHeight="1" x14ac:dyDescent="0.15">
      <c r="B8" s="587" t="s">
        <v>220</v>
      </c>
      <c r="C8" s="588"/>
      <c r="D8" s="588"/>
      <c r="E8" s="588"/>
      <c r="F8" s="588"/>
      <c r="G8" s="588"/>
      <c r="H8" s="588"/>
      <c r="I8" s="588"/>
      <c r="J8" s="588"/>
      <c r="K8" s="588"/>
      <c r="L8" s="588"/>
      <c r="M8" s="588"/>
      <c r="N8" s="588"/>
      <c r="O8" s="588"/>
      <c r="P8" s="588"/>
      <c r="Q8" s="589"/>
      <c r="R8" s="590">
        <v>47176</v>
      </c>
      <c r="S8" s="579"/>
      <c r="T8" s="579"/>
      <c r="U8" s="579"/>
      <c r="V8" s="579"/>
      <c r="W8" s="579"/>
      <c r="X8" s="579"/>
      <c r="Y8" s="591"/>
      <c r="Z8" s="581">
        <v>0.2</v>
      </c>
      <c r="AA8" s="581"/>
      <c r="AB8" s="581"/>
      <c r="AC8" s="581"/>
      <c r="AD8" s="582">
        <v>47176</v>
      </c>
      <c r="AE8" s="582"/>
      <c r="AF8" s="582"/>
      <c r="AG8" s="582"/>
      <c r="AH8" s="582"/>
      <c r="AI8" s="582"/>
      <c r="AJ8" s="582"/>
      <c r="AK8" s="582"/>
      <c r="AL8" s="592">
        <v>0.3</v>
      </c>
      <c r="AM8" s="593"/>
      <c r="AN8" s="593"/>
      <c r="AO8" s="594"/>
      <c r="AP8" s="587" t="s">
        <v>221</v>
      </c>
      <c r="AQ8" s="588"/>
      <c r="AR8" s="588"/>
      <c r="AS8" s="588"/>
      <c r="AT8" s="588"/>
      <c r="AU8" s="588"/>
      <c r="AV8" s="588"/>
      <c r="AW8" s="588"/>
      <c r="AX8" s="588"/>
      <c r="AY8" s="588"/>
      <c r="AZ8" s="588"/>
      <c r="BA8" s="588"/>
      <c r="BB8" s="588"/>
      <c r="BC8" s="588"/>
      <c r="BD8" s="588"/>
      <c r="BE8" s="588"/>
      <c r="BF8" s="589"/>
      <c r="BG8" s="590">
        <v>115052</v>
      </c>
      <c r="BH8" s="579"/>
      <c r="BI8" s="579"/>
      <c r="BJ8" s="579"/>
      <c r="BK8" s="579"/>
      <c r="BL8" s="579"/>
      <c r="BM8" s="579"/>
      <c r="BN8" s="591"/>
      <c r="BO8" s="581">
        <v>1.3</v>
      </c>
      <c r="BP8" s="581"/>
      <c r="BQ8" s="581"/>
      <c r="BR8" s="581"/>
      <c r="BS8" s="578" t="s">
        <v>111</v>
      </c>
      <c r="BT8" s="579"/>
      <c r="BU8" s="579"/>
      <c r="BV8" s="579"/>
      <c r="BW8" s="579"/>
      <c r="BX8" s="579"/>
      <c r="BY8" s="579"/>
      <c r="BZ8" s="579"/>
      <c r="CA8" s="579"/>
      <c r="CB8" s="580"/>
      <c r="CD8" s="609" t="s">
        <v>222</v>
      </c>
      <c r="CE8" s="610"/>
      <c r="CF8" s="610"/>
      <c r="CG8" s="610"/>
      <c r="CH8" s="610"/>
      <c r="CI8" s="610"/>
      <c r="CJ8" s="610"/>
      <c r="CK8" s="610"/>
      <c r="CL8" s="610"/>
      <c r="CM8" s="610"/>
      <c r="CN8" s="610"/>
      <c r="CO8" s="610"/>
      <c r="CP8" s="610"/>
      <c r="CQ8" s="611"/>
      <c r="CR8" s="590">
        <v>10961801</v>
      </c>
      <c r="CS8" s="579"/>
      <c r="CT8" s="579"/>
      <c r="CU8" s="579"/>
      <c r="CV8" s="579"/>
      <c r="CW8" s="579"/>
      <c r="CX8" s="579"/>
      <c r="CY8" s="591"/>
      <c r="CZ8" s="581">
        <v>46.2</v>
      </c>
      <c r="DA8" s="581"/>
      <c r="DB8" s="581"/>
      <c r="DC8" s="581"/>
      <c r="DD8" s="578">
        <v>135175</v>
      </c>
      <c r="DE8" s="579"/>
      <c r="DF8" s="579"/>
      <c r="DG8" s="579"/>
      <c r="DH8" s="579"/>
      <c r="DI8" s="579"/>
      <c r="DJ8" s="579"/>
      <c r="DK8" s="579"/>
      <c r="DL8" s="579"/>
      <c r="DM8" s="579"/>
      <c r="DN8" s="579"/>
      <c r="DO8" s="579"/>
      <c r="DP8" s="591"/>
      <c r="DQ8" s="578">
        <v>5186574</v>
      </c>
      <c r="DR8" s="579"/>
      <c r="DS8" s="579"/>
      <c r="DT8" s="579"/>
      <c r="DU8" s="579"/>
      <c r="DV8" s="579"/>
      <c r="DW8" s="579"/>
      <c r="DX8" s="579"/>
      <c r="DY8" s="579"/>
      <c r="DZ8" s="579"/>
      <c r="EA8" s="579"/>
      <c r="EB8" s="579"/>
      <c r="EC8" s="580"/>
    </row>
    <row r="9" spans="2:143" ht="11.25" customHeight="1" x14ac:dyDescent="0.15">
      <c r="B9" s="587" t="s">
        <v>223</v>
      </c>
      <c r="C9" s="588"/>
      <c r="D9" s="588"/>
      <c r="E9" s="588"/>
      <c r="F9" s="588"/>
      <c r="G9" s="588"/>
      <c r="H9" s="588"/>
      <c r="I9" s="588"/>
      <c r="J9" s="588"/>
      <c r="K9" s="588"/>
      <c r="L9" s="588"/>
      <c r="M9" s="588"/>
      <c r="N9" s="588"/>
      <c r="O9" s="588"/>
      <c r="P9" s="588"/>
      <c r="Q9" s="589"/>
      <c r="R9" s="590">
        <v>27797</v>
      </c>
      <c r="S9" s="579"/>
      <c r="T9" s="579"/>
      <c r="U9" s="579"/>
      <c r="V9" s="579"/>
      <c r="W9" s="579"/>
      <c r="X9" s="579"/>
      <c r="Y9" s="591"/>
      <c r="Z9" s="581">
        <v>0.1</v>
      </c>
      <c r="AA9" s="581"/>
      <c r="AB9" s="581"/>
      <c r="AC9" s="581"/>
      <c r="AD9" s="582">
        <v>27797</v>
      </c>
      <c r="AE9" s="582"/>
      <c r="AF9" s="582"/>
      <c r="AG9" s="582"/>
      <c r="AH9" s="582"/>
      <c r="AI9" s="582"/>
      <c r="AJ9" s="582"/>
      <c r="AK9" s="582"/>
      <c r="AL9" s="592">
        <v>0.2</v>
      </c>
      <c r="AM9" s="593"/>
      <c r="AN9" s="593"/>
      <c r="AO9" s="594"/>
      <c r="AP9" s="587" t="s">
        <v>224</v>
      </c>
      <c r="AQ9" s="588"/>
      <c r="AR9" s="588"/>
      <c r="AS9" s="588"/>
      <c r="AT9" s="588"/>
      <c r="AU9" s="588"/>
      <c r="AV9" s="588"/>
      <c r="AW9" s="588"/>
      <c r="AX9" s="588"/>
      <c r="AY9" s="588"/>
      <c r="AZ9" s="588"/>
      <c r="BA9" s="588"/>
      <c r="BB9" s="588"/>
      <c r="BC9" s="588"/>
      <c r="BD9" s="588"/>
      <c r="BE9" s="588"/>
      <c r="BF9" s="589"/>
      <c r="BG9" s="590">
        <v>3396082</v>
      </c>
      <c r="BH9" s="579"/>
      <c r="BI9" s="579"/>
      <c r="BJ9" s="579"/>
      <c r="BK9" s="579"/>
      <c r="BL9" s="579"/>
      <c r="BM9" s="579"/>
      <c r="BN9" s="591"/>
      <c r="BO9" s="581">
        <v>38.799999999999997</v>
      </c>
      <c r="BP9" s="581"/>
      <c r="BQ9" s="581"/>
      <c r="BR9" s="581"/>
      <c r="BS9" s="578" t="s">
        <v>111</v>
      </c>
      <c r="BT9" s="579"/>
      <c r="BU9" s="579"/>
      <c r="BV9" s="579"/>
      <c r="BW9" s="579"/>
      <c r="BX9" s="579"/>
      <c r="BY9" s="579"/>
      <c r="BZ9" s="579"/>
      <c r="CA9" s="579"/>
      <c r="CB9" s="580"/>
      <c r="CD9" s="609" t="s">
        <v>225</v>
      </c>
      <c r="CE9" s="610"/>
      <c r="CF9" s="610"/>
      <c r="CG9" s="610"/>
      <c r="CH9" s="610"/>
      <c r="CI9" s="610"/>
      <c r="CJ9" s="610"/>
      <c r="CK9" s="610"/>
      <c r="CL9" s="610"/>
      <c r="CM9" s="610"/>
      <c r="CN9" s="610"/>
      <c r="CO9" s="610"/>
      <c r="CP9" s="610"/>
      <c r="CQ9" s="611"/>
      <c r="CR9" s="590">
        <v>2007787</v>
      </c>
      <c r="CS9" s="579"/>
      <c r="CT9" s="579"/>
      <c r="CU9" s="579"/>
      <c r="CV9" s="579"/>
      <c r="CW9" s="579"/>
      <c r="CX9" s="579"/>
      <c r="CY9" s="591"/>
      <c r="CZ9" s="581">
        <v>8.5</v>
      </c>
      <c r="DA9" s="581"/>
      <c r="DB9" s="581"/>
      <c r="DC9" s="581"/>
      <c r="DD9" s="578" t="s">
        <v>111</v>
      </c>
      <c r="DE9" s="579"/>
      <c r="DF9" s="579"/>
      <c r="DG9" s="579"/>
      <c r="DH9" s="579"/>
      <c r="DI9" s="579"/>
      <c r="DJ9" s="579"/>
      <c r="DK9" s="579"/>
      <c r="DL9" s="579"/>
      <c r="DM9" s="579"/>
      <c r="DN9" s="579"/>
      <c r="DO9" s="579"/>
      <c r="DP9" s="591"/>
      <c r="DQ9" s="578">
        <v>1974122</v>
      </c>
      <c r="DR9" s="579"/>
      <c r="DS9" s="579"/>
      <c r="DT9" s="579"/>
      <c r="DU9" s="579"/>
      <c r="DV9" s="579"/>
      <c r="DW9" s="579"/>
      <c r="DX9" s="579"/>
      <c r="DY9" s="579"/>
      <c r="DZ9" s="579"/>
      <c r="EA9" s="579"/>
      <c r="EB9" s="579"/>
      <c r="EC9" s="580"/>
    </row>
    <row r="10" spans="2:143" ht="11.25" customHeight="1" x14ac:dyDescent="0.15">
      <c r="B10" s="587" t="s">
        <v>226</v>
      </c>
      <c r="C10" s="588"/>
      <c r="D10" s="588"/>
      <c r="E10" s="588"/>
      <c r="F10" s="588"/>
      <c r="G10" s="588"/>
      <c r="H10" s="588"/>
      <c r="I10" s="588"/>
      <c r="J10" s="588"/>
      <c r="K10" s="588"/>
      <c r="L10" s="588"/>
      <c r="M10" s="588"/>
      <c r="N10" s="588"/>
      <c r="O10" s="588"/>
      <c r="P10" s="588"/>
      <c r="Q10" s="589"/>
      <c r="R10" s="590">
        <v>1241300</v>
      </c>
      <c r="S10" s="579"/>
      <c r="T10" s="579"/>
      <c r="U10" s="579"/>
      <c r="V10" s="579"/>
      <c r="W10" s="579"/>
      <c r="X10" s="579"/>
      <c r="Y10" s="591"/>
      <c r="Z10" s="581">
        <v>5.2</v>
      </c>
      <c r="AA10" s="581"/>
      <c r="AB10" s="581"/>
      <c r="AC10" s="581"/>
      <c r="AD10" s="582">
        <v>1241300</v>
      </c>
      <c r="AE10" s="582"/>
      <c r="AF10" s="582"/>
      <c r="AG10" s="582"/>
      <c r="AH10" s="582"/>
      <c r="AI10" s="582"/>
      <c r="AJ10" s="582"/>
      <c r="AK10" s="582"/>
      <c r="AL10" s="592">
        <v>8.9</v>
      </c>
      <c r="AM10" s="593"/>
      <c r="AN10" s="593"/>
      <c r="AO10" s="594"/>
      <c r="AP10" s="587" t="s">
        <v>227</v>
      </c>
      <c r="AQ10" s="588"/>
      <c r="AR10" s="588"/>
      <c r="AS10" s="588"/>
      <c r="AT10" s="588"/>
      <c r="AU10" s="588"/>
      <c r="AV10" s="588"/>
      <c r="AW10" s="588"/>
      <c r="AX10" s="588"/>
      <c r="AY10" s="588"/>
      <c r="AZ10" s="588"/>
      <c r="BA10" s="588"/>
      <c r="BB10" s="588"/>
      <c r="BC10" s="588"/>
      <c r="BD10" s="588"/>
      <c r="BE10" s="588"/>
      <c r="BF10" s="589"/>
      <c r="BG10" s="590">
        <v>132066</v>
      </c>
      <c r="BH10" s="579"/>
      <c r="BI10" s="579"/>
      <c r="BJ10" s="579"/>
      <c r="BK10" s="579"/>
      <c r="BL10" s="579"/>
      <c r="BM10" s="579"/>
      <c r="BN10" s="591"/>
      <c r="BO10" s="581">
        <v>1.5</v>
      </c>
      <c r="BP10" s="581"/>
      <c r="BQ10" s="581"/>
      <c r="BR10" s="581"/>
      <c r="BS10" s="578" t="s">
        <v>111</v>
      </c>
      <c r="BT10" s="579"/>
      <c r="BU10" s="579"/>
      <c r="BV10" s="579"/>
      <c r="BW10" s="579"/>
      <c r="BX10" s="579"/>
      <c r="BY10" s="579"/>
      <c r="BZ10" s="579"/>
      <c r="CA10" s="579"/>
      <c r="CB10" s="580"/>
      <c r="CD10" s="609" t="s">
        <v>228</v>
      </c>
      <c r="CE10" s="610"/>
      <c r="CF10" s="610"/>
      <c r="CG10" s="610"/>
      <c r="CH10" s="610"/>
      <c r="CI10" s="610"/>
      <c r="CJ10" s="610"/>
      <c r="CK10" s="610"/>
      <c r="CL10" s="610"/>
      <c r="CM10" s="610"/>
      <c r="CN10" s="610"/>
      <c r="CO10" s="610"/>
      <c r="CP10" s="610"/>
      <c r="CQ10" s="611"/>
      <c r="CR10" s="590">
        <v>36912</v>
      </c>
      <c r="CS10" s="579"/>
      <c r="CT10" s="579"/>
      <c r="CU10" s="579"/>
      <c r="CV10" s="579"/>
      <c r="CW10" s="579"/>
      <c r="CX10" s="579"/>
      <c r="CY10" s="591"/>
      <c r="CZ10" s="581">
        <v>0.2</v>
      </c>
      <c r="DA10" s="581"/>
      <c r="DB10" s="581"/>
      <c r="DC10" s="581"/>
      <c r="DD10" s="578" t="s">
        <v>111</v>
      </c>
      <c r="DE10" s="579"/>
      <c r="DF10" s="579"/>
      <c r="DG10" s="579"/>
      <c r="DH10" s="579"/>
      <c r="DI10" s="579"/>
      <c r="DJ10" s="579"/>
      <c r="DK10" s="579"/>
      <c r="DL10" s="579"/>
      <c r="DM10" s="579"/>
      <c r="DN10" s="579"/>
      <c r="DO10" s="579"/>
      <c r="DP10" s="591"/>
      <c r="DQ10" s="578">
        <v>36912</v>
      </c>
      <c r="DR10" s="579"/>
      <c r="DS10" s="579"/>
      <c r="DT10" s="579"/>
      <c r="DU10" s="579"/>
      <c r="DV10" s="579"/>
      <c r="DW10" s="579"/>
      <c r="DX10" s="579"/>
      <c r="DY10" s="579"/>
      <c r="DZ10" s="579"/>
      <c r="EA10" s="579"/>
      <c r="EB10" s="579"/>
      <c r="EC10" s="580"/>
    </row>
    <row r="11" spans="2:143" ht="11.25" customHeight="1" x14ac:dyDescent="0.15">
      <c r="B11" s="587" t="s">
        <v>229</v>
      </c>
      <c r="C11" s="588"/>
      <c r="D11" s="588"/>
      <c r="E11" s="588"/>
      <c r="F11" s="588"/>
      <c r="G11" s="588"/>
      <c r="H11" s="588"/>
      <c r="I11" s="588"/>
      <c r="J11" s="588"/>
      <c r="K11" s="588"/>
      <c r="L11" s="588"/>
      <c r="M11" s="588"/>
      <c r="N11" s="588"/>
      <c r="O11" s="588"/>
      <c r="P11" s="588"/>
      <c r="Q11" s="589"/>
      <c r="R11" s="590" t="s">
        <v>111</v>
      </c>
      <c r="S11" s="579"/>
      <c r="T11" s="579"/>
      <c r="U11" s="579"/>
      <c r="V11" s="579"/>
      <c r="W11" s="579"/>
      <c r="X11" s="579"/>
      <c r="Y11" s="591"/>
      <c r="Z11" s="581" t="s">
        <v>111</v>
      </c>
      <c r="AA11" s="581"/>
      <c r="AB11" s="581"/>
      <c r="AC11" s="581"/>
      <c r="AD11" s="582" t="s">
        <v>111</v>
      </c>
      <c r="AE11" s="582"/>
      <c r="AF11" s="582"/>
      <c r="AG11" s="582"/>
      <c r="AH11" s="582"/>
      <c r="AI11" s="582"/>
      <c r="AJ11" s="582"/>
      <c r="AK11" s="582"/>
      <c r="AL11" s="592" t="s">
        <v>111</v>
      </c>
      <c r="AM11" s="593"/>
      <c r="AN11" s="593"/>
      <c r="AO11" s="594"/>
      <c r="AP11" s="587" t="s">
        <v>230</v>
      </c>
      <c r="AQ11" s="588"/>
      <c r="AR11" s="588"/>
      <c r="AS11" s="588"/>
      <c r="AT11" s="588"/>
      <c r="AU11" s="588"/>
      <c r="AV11" s="588"/>
      <c r="AW11" s="588"/>
      <c r="AX11" s="588"/>
      <c r="AY11" s="588"/>
      <c r="AZ11" s="588"/>
      <c r="BA11" s="588"/>
      <c r="BB11" s="588"/>
      <c r="BC11" s="588"/>
      <c r="BD11" s="588"/>
      <c r="BE11" s="588"/>
      <c r="BF11" s="589"/>
      <c r="BG11" s="590">
        <v>425532</v>
      </c>
      <c r="BH11" s="579"/>
      <c r="BI11" s="579"/>
      <c r="BJ11" s="579"/>
      <c r="BK11" s="579"/>
      <c r="BL11" s="579"/>
      <c r="BM11" s="579"/>
      <c r="BN11" s="591"/>
      <c r="BO11" s="581">
        <v>4.9000000000000004</v>
      </c>
      <c r="BP11" s="581"/>
      <c r="BQ11" s="581"/>
      <c r="BR11" s="581"/>
      <c r="BS11" s="578">
        <v>84482</v>
      </c>
      <c r="BT11" s="579"/>
      <c r="BU11" s="579"/>
      <c r="BV11" s="579"/>
      <c r="BW11" s="579"/>
      <c r="BX11" s="579"/>
      <c r="BY11" s="579"/>
      <c r="BZ11" s="579"/>
      <c r="CA11" s="579"/>
      <c r="CB11" s="580"/>
      <c r="CD11" s="609" t="s">
        <v>231</v>
      </c>
      <c r="CE11" s="610"/>
      <c r="CF11" s="610"/>
      <c r="CG11" s="610"/>
      <c r="CH11" s="610"/>
      <c r="CI11" s="610"/>
      <c r="CJ11" s="610"/>
      <c r="CK11" s="610"/>
      <c r="CL11" s="610"/>
      <c r="CM11" s="610"/>
      <c r="CN11" s="610"/>
      <c r="CO11" s="610"/>
      <c r="CP11" s="610"/>
      <c r="CQ11" s="611"/>
      <c r="CR11" s="590">
        <v>86461</v>
      </c>
      <c r="CS11" s="579"/>
      <c r="CT11" s="579"/>
      <c r="CU11" s="579"/>
      <c r="CV11" s="579"/>
      <c r="CW11" s="579"/>
      <c r="CX11" s="579"/>
      <c r="CY11" s="591"/>
      <c r="CZ11" s="581">
        <v>0.4</v>
      </c>
      <c r="DA11" s="581"/>
      <c r="DB11" s="581"/>
      <c r="DC11" s="581"/>
      <c r="DD11" s="578">
        <v>1474</v>
      </c>
      <c r="DE11" s="579"/>
      <c r="DF11" s="579"/>
      <c r="DG11" s="579"/>
      <c r="DH11" s="579"/>
      <c r="DI11" s="579"/>
      <c r="DJ11" s="579"/>
      <c r="DK11" s="579"/>
      <c r="DL11" s="579"/>
      <c r="DM11" s="579"/>
      <c r="DN11" s="579"/>
      <c r="DO11" s="579"/>
      <c r="DP11" s="591"/>
      <c r="DQ11" s="578">
        <v>81687</v>
      </c>
      <c r="DR11" s="579"/>
      <c r="DS11" s="579"/>
      <c r="DT11" s="579"/>
      <c r="DU11" s="579"/>
      <c r="DV11" s="579"/>
      <c r="DW11" s="579"/>
      <c r="DX11" s="579"/>
      <c r="DY11" s="579"/>
      <c r="DZ11" s="579"/>
      <c r="EA11" s="579"/>
      <c r="EB11" s="579"/>
      <c r="EC11" s="580"/>
    </row>
    <row r="12" spans="2:143" ht="11.25" customHeight="1" x14ac:dyDescent="0.15">
      <c r="B12" s="587" t="s">
        <v>232</v>
      </c>
      <c r="C12" s="588"/>
      <c r="D12" s="588"/>
      <c r="E12" s="588"/>
      <c r="F12" s="588"/>
      <c r="G12" s="588"/>
      <c r="H12" s="588"/>
      <c r="I12" s="588"/>
      <c r="J12" s="588"/>
      <c r="K12" s="588"/>
      <c r="L12" s="588"/>
      <c r="M12" s="588"/>
      <c r="N12" s="588"/>
      <c r="O12" s="588"/>
      <c r="P12" s="588"/>
      <c r="Q12" s="589"/>
      <c r="R12" s="590" t="s">
        <v>111</v>
      </c>
      <c r="S12" s="579"/>
      <c r="T12" s="579"/>
      <c r="U12" s="579"/>
      <c r="V12" s="579"/>
      <c r="W12" s="579"/>
      <c r="X12" s="579"/>
      <c r="Y12" s="591"/>
      <c r="Z12" s="581" t="s">
        <v>111</v>
      </c>
      <c r="AA12" s="581"/>
      <c r="AB12" s="581"/>
      <c r="AC12" s="581"/>
      <c r="AD12" s="582" t="s">
        <v>111</v>
      </c>
      <c r="AE12" s="582"/>
      <c r="AF12" s="582"/>
      <c r="AG12" s="582"/>
      <c r="AH12" s="582"/>
      <c r="AI12" s="582"/>
      <c r="AJ12" s="582"/>
      <c r="AK12" s="582"/>
      <c r="AL12" s="592" t="s">
        <v>111</v>
      </c>
      <c r="AM12" s="593"/>
      <c r="AN12" s="593"/>
      <c r="AO12" s="594"/>
      <c r="AP12" s="587" t="s">
        <v>233</v>
      </c>
      <c r="AQ12" s="588"/>
      <c r="AR12" s="588"/>
      <c r="AS12" s="588"/>
      <c r="AT12" s="588"/>
      <c r="AU12" s="588"/>
      <c r="AV12" s="588"/>
      <c r="AW12" s="588"/>
      <c r="AX12" s="588"/>
      <c r="AY12" s="588"/>
      <c r="AZ12" s="588"/>
      <c r="BA12" s="588"/>
      <c r="BB12" s="588"/>
      <c r="BC12" s="588"/>
      <c r="BD12" s="588"/>
      <c r="BE12" s="588"/>
      <c r="BF12" s="589"/>
      <c r="BG12" s="590">
        <v>3544027</v>
      </c>
      <c r="BH12" s="579"/>
      <c r="BI12" s="579"/>
      <c r="BJ12" s="579"/>
      <c r="BK12" s="579"/>
      <c r="BL12" s="579"/>
      <c r="BM12" s="579"/>
      <c r="BN12" s="591"/>
      <c r="BO12" s="581">
        <v>40.5</v>
      </c>
      <c r="BP12" s="581"/>
      <c r="BQ12" s="581"/>
      <c r="BR12" s="581"/>
      <c r="BS12" s="578" t="s">
        <v>111</v>
      </c>
      <c r="BT12" s="579"/>
      <c r="BU12" s="579"/>
      <c r="BV12" s="579"/>
      <c r="BW12" s="579"/>
      <c r="BX12" s="579"/>
      <c r="BY12" s="579"/>
      <c r="BZ12" s="579"/>
      <c r="CA12" s="579"/>
      <c r="CB12" s="580"/>
      <c r="CD12" s="609" t="s">
        <v>234</v>
      </c>
      <c r="CE12" s="610"/>
      <c r="CF12" s="610"/>
      <c r="CG12" s="610"/>
      <c r="CH12" s="610"/>
      <c r="CI12" s="610"/>
      <c r="CJ12" s="610"/>
      <c r="CK12" s="610"/>
      <c r="CL12" s="610"/>
      <c r="CM12" s="610"/>
      <c r="CN12" s="610"/>
      <c r="CO12" s="610"/>
      <c r="CP12" s="610"/>
      <c r="CQ12" s="611"/>
      <c r="CR12" s="590">
        <v>86150</v>
      </c>
      <c r="CS12" s="579"/>
      <c r="CT12" s="579"/>
      <c r="CU12" s="579"/>
      <c r="CV12" s="579"/>
      <c r="CW12" s="579"/>
      <c r="CX12" s="579"/>
      <c r="CY12" s="591"/>
      <c r="CZ12" s="581">
        <v>0.4</v>
      </c>
      <c r="DA12" s="581"/>
      <c r="DB12" s="581"/>
      <c r="DC12" s="581"/>
      <c r="DD12" s="578" t="s">
        <v>111</v>
      </c>
      <c r="DE12" s="579"/>
      <c r="DF12" s="579"/>
      <c r="DG12" s="579"/>
      <c r="DH12" s="579"/>
      <c r="DI12" s="579"/>
      <c r="DJ12" s="579"/>
      <c r="DK12" s="579"/>
      <c r="DL12" s="579"/>
      <c r="DM12" s="579"/>
      <c r="DN12" s="579"/>
      <c r="DO12" s="579"/>
      <c r="DP12" s="591"/>
      <c r="DQ12" s="578">
        <v>51580</v>
      </c>
      <c r="DR12" s="579"/>
      <c r="DS12" s="579"/>
      <c r="DT12" s="579"/>
      <c r="DU12" s="579"/>
      <c r="DV12" s="579"/>
      <c r="DW12" s="579"/>
      <c r="DX12" s="579"/>
      <c r="DY12" s="579"/>
      <c r="DZ12" s="579"/>
      <c r="EA12" s="579"/>
      <c r="EB12" s="579"/>
      <c r="EC12" s="580"/>
    </row>
    <row r="13" spans="2:143" ht="11.25" customHeight="1" x14ac:dyDescent="0.15">
      <c r="B13" s="587" t="s">
        <v>235</v>
      </c>
      <c r="C13" s="588"/>
      <c r="D13" s="588"/>
      <c r="E13" s="588"/>
      <c r="F13" s="588"/>
      <c r="G13" s="588"/>
      <c r="H13" s="588"/>
      <c r="I13" s="588"/>
      <c r="J13" s="588"/>
      <c r="K13" s="588"/>
      <c r="L13" s="588"/>
      <c r="M13" s="588"/>
      <c r="N13" s="588"/>
      <c r="O13" s="588"/>
      <c r="P13" s="588"/>
      <c r="Q13" s="589"/>
      <c r="R13" s="590">
        <v>49127</v>
      </c>
      <c r="S13" s="579"/>
      <c r="T13" s="579"/>
      <c r="U13" s="579"/>
      <c r="V13" s="579"/>
      <c r="W13" s="579"/>
      <c r="X13" s="579"/>
      <c r="Y13" s="591"/>
      <c r="Z13" s="581">
        <v>0.2</v>
      </c>
      <c r="AA13" s="581"/>
      <c r="AB13" s="581"/>
      <c r="AC13" s="581"/>
      <c r="AD13" s="582">
        <v>49127</v>
      </c>
      <c r="AE13" s="582"/>
      <c r="AF13" s="582"/>
      <c r="AG13" s="582"/>
      <c r="AH13" s="582"/>
      <c r="AI13" s="582"/>
      <c r="AJ13" s="582"/>
      <c r="AK13" s="582"/>
      <c r="AL13" s="592">
        <v>0.4</v>
      </c>
      <c r="AM13" s="593"/>
      <c r="AN13" s="593"/>
      <c r="AO13" s="594"/>
      <c r="AP13" s="587" t="s">
        <v>236</v>
      </c>
      <c r="AQ13" s="588"/>
      <c r="AR13" s="588"/>
      <c r="AS13" s="588"/>
      <c r="AT13" s="588"/>
      <c r="AU13" s="588"/>
      <c r="AV13" s="588"/>
      <c r="AW13" s="588"/>
      <c r="AX13" s="588"/>
      <c r="AY13" s="588"/>
      <c r="AZ13" s="588"/>
      <c r="BA13" s="588"/>
      <c r="BB13" s="588"/>
      <c r="BC13" s="588"/>
      <c r="BD13" s="588"/>
      <c r="BE13" s="588"/>
      <c r="BF13" s="589"/>
      <c r="BG13" s="590">
        <v>3518913</v>
      </c>
      <c r="BH13" s="579"/>
      <c r="BI13" s="579"/>
      <c r="BJ13" s="579"/>
      <c r="BK13" s="579"/>
      <c r="BL13" s="579"/>
      <c r="BM13" s="579"/>
      <c r="BN13" s="591"/>
      <c r="BO13" s="581">
        <v>40.200000000000003</v>
      </c>
      <c r="BP13" s="581"/>
      <c r="BQ13" s="581"/>
      <c r="BR13" s="581"/>
      <c r="BS13" s="578" t="s">
        <v>111</v>
      </c>
      <c r="BT13" s="579"/>
      <c r="BU13" s="579"/>
      <c r="BV13" s="579"/>
      <c r="BW13" s="579"/>
      <c r="BX13" s="579"/>
      <c r="BY13" s="579"/>
      <c r="BZ13" s="579"/>
      <c r="CA13" s="579"/>
      <c r="CB13" s="580"/>
      <c r="CD13" s="609" t="s">
        <v>237</v>
      </c>
      <c r="CE13" s="610"/>
      <c r="CF13" s="610"/>
      <c r="CG13" s="610"/>
      <c r="CH13" s="610"/>
      <c r="CI13" s="610"/>
      <c r="CJ13" s="610"/>
      <c r="CK13" s="610"/>
      <c r="CL13" s="610"/>
      <c r="CM13" s="610"/>
      <c r="CN13" s="610"/>
      <c r="CO13" s="610"/>
      <c r="CP13" s="610"/>
      <c r="CQ13" s="611"/>
      <c r="CR13" s="590">
        <v>2475483</v>
      </c>
      <c r="CS13" s="579"/>
      <c r="CT13" s="579"/>
      <c r="CU13" s="579"/>
      <c r="CV13" s="579"/>
      <c r="CW13" s="579"/>
      <c r="CX13" s="579"/>
      <c r="CY13" s="591"/>
      <c r="CZ13" s="581">
        <v>10.4</v>
      </c>
      <c r="DA13" s="581"/>
      <c r="DB13" s="581"/>
      <c r="DC13" s="581"/>
      <c r="DD13" s="578">
        <v>302471</v>
      </c>
      <c r="DE13" s="579"/>
      <c r="DF13" s="579"/>
      <c r="DG13" s="579"/>
      <c r="DH13" s="579"/>
      <c r="DI13" s="579"/>
      <c r="DJ13" s="579"/>
      <c r="DK13" s="579"/>
      <c r="DL13" s="579"/>
      <c r="DM13" s="579"/>
      <c r="DN13" s="579"/>
      <c r="DO13" s="579"/>
      <c r="DP13" s="591"/>
      <c r="DQ13" s="578">
        <v>1604317</v>
      </c>
      <c r="DR13" s="579"/>
      <c r="DS13" s="579"/>
      <c r="DT13" s="579"/>
      <c r="DU13" s="579"/>
      <c r="DV13" s="579"/>
      <c r="DW13" s="579"/>
      <c r="DX13" s="579"/>
      <c r="DY13" s="579"/>
      <c r="DZ13" s="579"/>
      <c r="EA13" s="579"/>
      <c r="EB13" s="579"/>
      <c r="EC13" s="580"/>
    </row>
    <row r="14" spans="2:143" ht="11.25" customHeight="1" x14ac:dyDescent="0.15">
      <c r="B14" s="587" t="s">
        <v>238</v>
      </c>
      <c r="C14" s="588"/>
      <c r="D14" s="588"/>
      <c r="E14" s="588"/>
      <c r="F14" s="588"/>
      <c r="G14" s="588"/>
      <c r="H14" s="588"/>
      <c r="I14" s="588"/>
      <c r="J14" s="588"/>
      <c r="K14" s="588"/>
      <c r="L14" s="588"/>
      <c r="M14" s="588"/>
      <c r="N14" s="588"/>
      <c r="O14" s="588"/>
      <c r="P14" s="588"/>
      <c r="Q14" s="589"/>
      <c r="R14" s="590" t="s">
        <v>111</v>
      </c>
      <c r="S14" s="579"/>
      <c r="T14" s="579"/>
      <c r="U14" s="579"/>
      <c r="V14" s="579"/>
      <c r="W14" s="579"/>
      <c r="X14" s="579"/>
      <c r="Y14" s="591"/>
      <c r="Z14" s="581" t="s">
        <v>111</v>
      </c>
      <c r="AA14" s="581"/>
      <c r="AB14" s="581"/>
      <c r="AC14" s="581"/>
      <c r="AD14" s="582" t="s">
        <v>111</v>
      </c>
      <c r="AE14" s="582"/>
      <c r="AF14" s="582"/>
      <c r="AG14" s="582"/>
      <c r="AH14" s="582"/>
      <c r="AI14" s="582"/>
      <c r="AJ14" s="582"/>
      <c r="AK14" s="582"/>
      <c r="AL14" s="592" t="s">
        <v>111</v>
      </c>
      <c r="AM14" s="593"/>
      <c r="AN14" s="593"/>
      <c r="AO14" s="594"/>
      <c r="AP14" s="587" t="s">
        <v>239</v>
      </c>
      <c r="AQ14" s="588"/>
      <c r="AR14" s="588"/>
      <c r="AS14" s="588"/>
      <c r="AT14" s="588"/>
      <c r="AU14" s="588"/>
      <c r="AV14" s="588"/>
      <c r="AW14" s="588"/>
      <c r="AX14" s="588"/>
      <c r="AY14" s="588"/>
      <c r="AZ14" s="588"/>
      <c r="BA14" s="588"/>
      <c r="BB14" s="588"/>
      <c r="BC14" s="588"/>
      <c r="BD14" s="588"/>
      <c r="BE14" s="588"/>
      <c r="BF14" s="589"/>
      <c r="BG14" s="590">
        <v>100220</v>
      </c>
      <c r="BH14" s="579"/>
      <c r="BI14" s="579"/>
      <c r="BJ14" s="579"/>
      <c r="BK14" s="579"/>
      <c r="BL14" s="579"/>
      <c r="BM14" s="579"/>
      <c r="BN14" s="591"/>
      <c r="BO14" s="581">
        <v>1.1000000000000001</v>
      </c>
      <c r="BP14" s="581"/>
      <c r="BQ14" s="581"/>
      <c r="BR14" s="581"/>
      <c r="BS14" s="578" t="s">
        <v>111</v>
      </c>
      <c r="BT14" s="579"/>
      <c r="BU14" s="579"/>
      <c r="BV14" s="579"/>
      <c r="BW14" s="579"/>
      <c r="BX14" s="579"/>
      <c r="BY14" s="579"/>
      <c r="BZ14" s="579"/>
      <c r="CA14" s="579"/>
      <c r="CB14" s="580"/>
      <c r="CD14" s="609" t="s">
        <v>240</v>
      </c>
      <c r="CE14" s="610"/>
      <c r="CF14" s="610"/>
      <c r="CG14" s="610"/>
      <c r="CH14" s="610"/>
      <c r="CI14" s="610"/>
      <c r="CJ14" s="610"/>
      <c r="CK14" s="610"/>
      <c r="CL14" s="610"/>
      <c r="CM14" s="610"/>
      <c r="CN14" s="610"/>
      <c r="CO14" s="610"/>
      <c r="CP14" s="610"/>
      <c r="CQ14" s="611"/>
      <c r="CR14" s="590">
        <v>856567</v>
      </c>
      <c r="CS14" s="579"/>
      <c r="CT14" s="579"/>
      <c r="CU14" s="579"/>
      <c r="CV14" s="579"/>
      <c r="CW14" s="579"/>
      <c r="CX14" s="579"/>
      <c r="CY14" s="591"/>
      <c r="CZ14" s="581">
        <v>3.6</v>
      </c>
      <c r="DA14" s="581"/>
      <c r="DB14" s="581"/>
      <c r="DC14" s="581"/>
      <c r="DD14" s="578">
        <v>804</v>
      </c>
      <c r="DE14" s="579"/>
      <c r="DF14" s="579"/>
      <c r="DG14" s="579"/>
      <c r="DH14" s="579"/>
      <c r="DI14" s="579"/>
      <c r="DJ14" s="579"/>
      <c r="DK14" s="579"/>
      <c r="DL14" s="579"/>
      <c r="DM14" s="579"/>
      <c r="DN14" s="579"/>
      <c r="DO14" s="579"/>
      <c r="DP14" s="591"/>
      <c r="DQ14" s="578">
        <v>849269</v>
      </c>
      <c r="DR14" s="579"/>
      <c r="DS14" s="579"/>
      <c r="DT14" s="579"/>
      <c r="DU14" s="579"/>
      <c r="DV14" s="579"/>
      <c r="DW14" s="579"/>
      <c r="DX14" s="579"/>
      <c r="DY14" s="579"/>
      <c r="DZ14" s="579"/>
      <c r="EA14" s="579"/>
      <c r="EB14" s="579"/>
      <c r="EC14" s="580"/>
    </row>
    <row r="15" spans="2:143" ht="11.25" customHeight="1" x14ac:dyDescent="0.15">
      <c r="B15" s="587" t="s">
        <v>241</v>
      </c>
      <c r="C15" s="588"/>
      <c r="D15" s="588"/>
      <c r="E15" s="588"/>
      <c r="F15" s="588"/>
      <c r="G15" s="588"/>
      <c r="H15" s="588"/>
      <c r="I15" s="588"/>
      <c r="J15" s="588"/>
      <c r="K15" s="588"/>
      <c r="L15" s="588"/>
      <c r="M15" s="588"/>
      <c r="N15" s="588"/>
      <c r="O15" s="588"/>
      <c r="P15" s="588"/>
      <c r="Q15" s="589"/>
      <c r="R15" s="590">
        <v>39963</v>
      </c>
      <c r="S15" s="579"/>
      <c r="T15" s="579"/>
      <c r="U15" s="579"/>
      <c r="V15" s="579"/>
      <c r="W15" s="579"/>
      <c r="X15" s="579"/>
      <c r="Y15" s="591"/>
      <c r="Z15" s="581">
        <v>0.2</v>
      </c>
      <c r="AA15" s="581"/>
      <c r="AB15" s="581"/>
      <c r="AC15" s="581"/>
      <c r="AD15" s="582">
        <v>39963</v>
      </c>
      <c r="AE15" s="582"/>
      <c r="AF15" s="582"/>
      <c r="AG15" s="582"/>
      <c r="AH15" s="582"/>
      <c r="AI15" s="582"/>
      <c r="AJ15" s="582"/>
      <c r="AK15" s="582"/>
      <c r="AL15" s="592">
        <v>0.3</v>
      </c>
      <c r="AM15" s="593"/>
      <c r="AN15" s="593"/>
      <c r="AO15" s="594"/>
      <c r="AP15" s="587" t="s">
        <v>242</v>
      </c>
      <c r="AQ15" s="588"/>
      <c r="AR15" s="588"/>
      <c r="AS15" s="588"/>
      <c r="AT15" s="588"/>
      <c r="AU15" s="588"/>
      <c r="AV15" s="588"/>
      <c r="AW15" s="588"/>
      <c r="AX15" s="588"/>
      <c r="AY15" s="588"/>
      <c r="AZ15" s="588"/>
      <c r="BA15" s="588"/>
      <c r="BB15" s="588"/>
      <c r="BC15" s="588"/>
      <c r="BD15" s="588"/>
      <c r="BE15" s="588"/>
      <c r="BF15" s="589"/>
      <c r="BG15" s="590">
        <v>336338</v>
      </c>
      <c r="BH15" s="579"/>
      <c r="BI15" s="579"/>
      <c r="BJ15" s="579"/>
      <c r="BK15" s="579"/>
      <c r="BL15" s="579"/>
      <c r="BM15" s="579"/>
      <c r="BN15" s="591"/>
      <c r="BO15" s="581">
        <v>3.8</v>
      </c>
      <c r="BP15" s="581"/>
      <c r="BQ15" s="581"/>
      <c r="BR15" s="581"/>
      <c r="BS15" s="578" t="s">
        <v>111</v>
      </c>
      <c r="BT15" s="579"/>
      <c r="BU15" s="579"/>
      <c r="BV15" s="579"/>
      <c r="BW15" s="579"/>
      <c r="BX15" s="579"/>
      <c r="BY15" s="579"/>
      <c r="BZ15" s="579"/>
      <c r="CA15" s="579"/>
      <c r="CB15" s="580"/>
      <c r="CD15" s="609" t="s">
        <v>243</v>
      </c>
      <c r="CE15" s="610"/>
      <c r="CF15" s="610"/>
      <c r="CG15" s="610"/>
      <c r="CH15" s="610"/>
      <c r="CI15" s="610"/>
      <c r="CJ15" s="610"/>
      <c r="CK15" s="610"/>
      <c r="CL15" s="610"/>
      <c r="CM15" s="610"/>
      <c r="CN15" s="610"/>
      <c r="CO15" s="610"/>
      <c r="CP15" s="610"/>
      <c r="CQ15" s="611"/>
      <c r="CR15" s="590">
        <v>2231491</v>
      </c>
      <c r="CS15" s="579"/>
      <c r="CT15" s="579"/>
      <c r="CU15" s="579"/>
      <c r="CV15" s="579"/>
      <c r="CW15" s="579"/>
      <c r="CX15" s="579"/>
      <c r="CY15" s="591"/>
      <c r="CZ15" s="581">
        <v>9.4</v>
      </c>
      <c r="DA15" s="581"/>
      <c r="DB15" s="581"/>
      <c r="DC15" s="581"/>
      <c r="DD15" s="578">
        <v>388687</v>
      </c>
      <c r="DE15" s="579"/>
      <c r="DF15" s="579"/>
      <c r="DG15" s="579"/>
      <c r="DH15" s="579"/>
      <c r="DI15" s="579"/>
      <c r="DJ15" s="579"/>
      <c r="DK15" s="579"/>
      <c r="DL15" s="579"/>
      <c r="DM15" s="579"/>
      <c r="DN15" s="579"/>
      <c r="DO15" s="579"/>
      <c r="DP15" s="591"/>
      <c r="DQ15" s="578">
        <v>1760772</v>
      </c>
      <c r="DR15" s="579"/>
      <c r="DS15" s="579"/>
      <c r="DT15" s="579"/>
      <c r="DU15" s="579"/>
      <c r="DV15" s="579"/>
      <c r="DW15" s="579"/>
      <c r="DX15" s="579"/>
      <c r="DY15" s="579"/>
      <c r="DZ15" s="579"/>
      <c r="EA15" s="579"/>
      <c r="EB15" s="579"/>
      <c r="EC15" s="580"/>
    </row>
    <row r="16" spans="2:143" ht="11.25" customHeight="1" x14ac:dyDescent="0.15">
      <c r="B16" s="587" t="s">
        <v>244</v>
      </c>
      <c r="C16" s="588"/>
      <c r="D16" s="588"/>
      <c r="E16" s="588"/>
      <c r="F16" s="588"/>
      <c r="G16" s="588"/>
      <c r="H16" s="588"/>
      <c r="I16" s="588"/>
      <c r="J16" s="588"/>
      <c r="K16" s="588"/>
      <c r="L16" s="588"/>
      <c r="M16" s="588"/>
      <c r="N16" s="588"/>
      <c r="O16" s="588"/>
      <c r="P16" s="588"/>
      <c r="Q16" s="589"/>
      <c r="R16" s="590">
        <v>4489919</v>
      </c>
      <c r="S16" s="579"/>
      <c r="T16" s="579"/>
      <c r="U16" s="579"/>
      <c r="V16" s="579"/>
      <c r="W16" s="579"/>
      <c r="X16" s="579"/>
      <c r="Y16" s="591"/>
      <c r="Z16" s="581">
        <v>18.8</v>
      </c>
      <c r="AA16" s="581"/>
      <c r="AB16" s="581"/>
      <c r="AC16" s="581"/>
      <c r="AD16" s="582">
        <v>4252411</v>
      </c>
      <c r="AE16" s="582"/>
      <c r="AF16" s="582"/>
      <c r="AG16" s="582"/>
      <c r="AH16" s="582"/>
      <c r="AI16" s="582"/>
      <c r="AJ16" s="582"/>
      <c r="AK16" s="582"/>
      <c r="AL16" s="592">
        <v>30.5</v>
      </c>
      <c r="AM16" s="593"/>
      <c r="AN16" s="593"/>
      <c r="AO16" s="594"/>
      <c r="AP16" s="587" t="s">
        <v>245</v>
      </c>
      <c r="AQ16" s="588"/>
      <c r="AR16" s="588"/>
      <c r="AS16" s="588"/>
      <c r="AT16" s="588"/>
      <c r="AU16" s="588"/>
      <c r="AV16" s="588"/>
      <c r="AW16" s="588"/>
      <c r="AX16" s="588"/>
      <c r="AY16" s="588"/>
      <c r="AZ16" s="588"/>
      <c r="BA16" s="588"/>
      <c r="BB16" s="588"/>
      <c r="BC16" s="588"/>
      <c r="BD16" s="588"/>
      <c r="BE16" s="588"/>
      <c r="BF16" s="589"/>
      <c r="BG16" s="590" t="s">
        <v>111</v>
      </c>
      <c r="BH16" s="579"/>
      <c r="BI16" s="579"/>
      <c r="BJ16" s="579"/>
      <c r="BK16" s="579"/>
      <c r="BL16" s="579"/>
      <c r="BM16" s="579"/>
      <c r="BN16" s="591"/>
      <c r="BO16" s="581" t="s">
        <v>111</v>
      </c>
      <c r="BP16" s="581"/>
      <c r="BQ16" s="581"/>
      <c r="BR16" s="581"/>
      <c r="BS16" s="578" t="s">
        <v>111</v>
      </c>
      <c r="BT16" s="579"/>
      <c r="BU16" s="579"/>
      <c r="BV16" s="579"/>
      <c r="BW16" s="579"/>
      <c r="BX16" s="579"/>
      <c r="BY16" s="579"/>
      <c r="BZ16" s="579"/>
      <c r="CA16" s="579"/>
      <c r="CB16" s="580"/>
      <c r="CD16" s="609" t="s">
        <v>246</v>
      </c>
      <c r="CE16" s="610"/>
      <c r="CF16" s="610"/>
      <c r="CG16" s="610"/>
      <c r="CH16" s="610"/>
      <c r="CI16" s="610"/>
      <c r="CJ16" s="610"/>
      <c r="CK16" s="610"/>
      <c r="CL16" s="610"/>
      <c r="CM16" s="610"/>
      <c r="CN16" s="610"/>
      <c r="CO16" s="610"/>
      <c r="CP16" s="610"/>
      <c r="CQ16" s="611"/>
      <c r="CR16" s="590" t="s">
        <v>111</v>
      </c>
      <c r="CS16" s="579"/>
      <c r="CT16" s="579"/>
      <c r="CU16" s="579"/>
      <c r="CV16" s="579"/>
      <c r="CW16" s="579"/>
      <c r="CX16" s="579"/>
      <c r="CY16" s="591"/>
      <c r="CZ16" s="581" t="s">
        <v>111</v>
      </c>
      <c r="DA16" s="581"/>
      <c r="DB16" s="581"/>
      <c r="DC16" s="581"/>
      <c r="DD16" s="578" t="s">
        <v>111</v>
      </c>
      <c r="DE16" s="579"/>
      <c r="DF16" s="579"/>
      <c r="DG16" s="579"/>
      <c r="DH16" s="579"/>
      <c r="DI16" s="579"/>
      <c r="DJ16" s="579"/>
      <c r="DK16" s="579"/>
      <c r="DL16" s="579"/>
      <c r="DM16" s="579"/>
      <c r="DN16" s="579"/>
      <c r="DO16" s="579"/>
      <c r="DP16" s="591"/>
      <c r="DQ16" s="578" t="s">
        <v>111</v>
      </c>
      <c r="DR16" s="579"/>
      <c r="DS16" s="579"/>
      <c r="DT16" s="579"/>
      <c r="DU16" s="579"/>
      <c r="DV16" s="579"/>
      <c r="DW16" s="579"/>
      <c r="DX16" s="579"/>
      <c r="DY16" s="579"/>
      <c r="DZ16" s="579"/>
      <c r="EA16" s="579"/>
      <c r="EB16" s="579"/>
      <c r="EC16" s="580"/>
    </row>
    <row r="17" spans="2:133" ht="11.25" customHeight="1" x14ac:dyDescent="0.15">
      <c r="B17" s="587" t="s">
        <v>247</v>
      </c>
      <c r="C17" s="588"/>
      <c r="D17" s="588"/>
      <c r="E17" s="588"/>
      <c r="F17" s="588"/>
      <c r="G17" s="588"/>
      <c r="H17" s="588"/>
      <c r="I17" s="588"/>
      <c r="J17" s="588"/>
      <c r="K17" s="588"/>
      <c r="L17" s="588"/>
      <c r="M17" s="588"/>
      <c r="N17" s="588"/>
      <c r="O17" s="588"/>
      <c r="P17" s="588"/>
      <c r="Q17" s="589"/>
      <c r="R17" s="590">
        <v>4252411</v>
      </c>
      <c r="S17" s="579"/>
      <c r="T17" s="579"/>
      <c r="U17" s="579"/>
      <c r="V17" s="579"/>
      <c r="W17" s="579"/>
      <c r="X17" s="579"/>
      <c r="Y17" s="591"/>
      <c r="Z17" s="581">
        <v>17.8</v>
      </c>
      <c r="AA17" s="581"/>
      <c r="AB17" s="581"/>
      <c r="AC17" s="581"/>
      <c r="AD17" s="582">
        <v>4252411</v>
      </c>
      <c r="AE17" s="582"/>
      <c r="AF17" s="582"/>
      <c r="AG17" s="582"/>
      <c r="AH17" s="582"/>
      <c r="AI17" s="582"/>
      <c r="AJ17" s="582"/>
      <c r="AK17" s="582"/>
      <c r="AL17" s="592">
        <v>30.5</v>
      </c>
      <c r="AM17" s="593"/>
      <c r="AN17" s="593"/>
      <c r="AO17" s="594"/>
      <c r="AP17" s="587" t="s">
        <v>248</v>
      </c>
      <c r="AQ17" s="588"/>
      <c r="AR17" s="588"/>
      <c r="AS17" s="588"/>
      <c r="AT17" s="588"/>
      <c r="AU17" s="588"/>
      <c r="AV17" s="588"/>
      <c r="AW17" s="588"/>
      <c r="AX17" s="588"/>
      <c r="AY17" s="588"/>
      <c r="AZ17" s="588"/>
      <c r="BA17" s="588"/>
      <c r="BB17" s="588"/>
      <c r="BC17" s="588"/>
      <c r="BD17" s="588"/>
      <c r="BE17" s="588"/>
      <c r="BF17" s="589"/>
      <c r="BG17" s="590" t="s">
        <v>111</v>
      </c>
      <c r="BH17" s="579"/>
      <c r="BI17" s="579"/>
      <c r="BJ17" s="579"/>
      <c r="BK17" s="579"/>
      <c r="BL17" s="579"/>
      <c r="BM17" s="579"/>
      <c r="BN17" s="591"/>
      <c r="BO17" s="581" t="s">
        <v>111</v>
      </c>
      <c r="BP17" s="581"/>
      <c r="BQ17" s="581"/>
      <c r="BR17" s="581"/>
      <c r="BS17" s="578" t="s">
        <v>111</v>
      </c>
      <c r="BT17" s="579"/>
      <c r="BU17" s="579"/>
      <c r="BV17" s="579"/>
      <c r="BW17" s="579"/>
      <c r="BX17" s="579"/>
      <c r="BY17" s="579"/>
      <c r="BZ17" s="579"/>
      <c r="CA17" s="579"/>
      <c r="CB17" s="580"/>
      <c r="CD17" s="609" t="s">
        <v>249</v>
      </c>
      <c r="CE17" s="610"/>
      <c r="CF17" s="610"/>
      <c r="CG17" s="610"/>
      <c r="CH17" s="610"/>
      <c r="CI17" s="610"/>
      <c r="CJ17" s="610"/>
      <c r="CK17" s="610"/>
      <c r="CL17" s="610"/>
      <c r="CM17" s="610"/>
      <c r="CN17" s="610"/>
      <c r="CO17" s="610"/>
      <c r="CP17" s="610"/>
      <c r="CQ17" s="611"/>
      <c r="CR17" s="590">
        <v>2076149</v>
      </c>
      <c r="CS17" s="579"/>
      <c r="CT17" s="579"/>
      <c r="CU17" s="579"/>
      <c r="CV17" s="579"/>
      <c r="CW17" s="579"/>
      <c r="CX17" s="579"/>
      <c r="CY17" s="591"/>
      <c r="CZ17" s="581">
        <v>8.6999999999999993</v>
      </c>
      <c r="DA17" s="581"/>
      <c r="DB17" s="581"/>
      <c r="DC17" s="581"/>
      <c r="DD17" s="578" t="s">
        <v>111</v>
      </c>
      <c r="DE17" s="579"/>
      <c r="DF17" s="579"/>
      <c r="DG17" s="579"/>
      <c r="DH17" s="579"/>
      <c r="DI17" s="579"/>
      <c r="DJ17" s="579"/>
      <c r="DK17" s="579"/>
      <c r="DL17" s="579"/>
      <c r="DM17" s="579"/>
      <c r="DN17" s="579"/>
      <c r="DO17" s="579"/>
      <c r="DP17" s="591"/>
      <c r="DQ17" s="578">
        <v>2076149</v>
      </c>
      <c r="DR17" s="579"/>
      <c r="DS17" s="579"/>
      <c r="DT17" s="579"/>
      <c r="DU17" s="579"/>
      <c r="DV17" s="579"/>
      <c r="DW17" s="579"/>
      <c r="DX17" s="579"/>
      <c r="DY17" s="579"/>
      <c r="DZ17" s="579"/>
      <c r="EA17" s="579"/>
      <c r="EB17" s="579"/>
      <c r="EC17" s="580"/>
    </row>
    <row r="18" spans="2:133" ht="11.25" customHeight="1" x14ac:dyDescent="0.15">
      <c r="B18" s="587" t="s">
        <v>250</v>
      </c>
      <c r="C18" s="588"/>
      <c r="D18" s="588"/>
      <c r="E18" s="588"/>
      <c r="F18" s="588"/>
      <c r="G18" s="588"/>
      <c r="H18" s="588"/>
      <c r="I18" s="588"/>
      <c r="J18" s="588"/>
      <c r="K18" s="588"/>
      <c r="L18" s="588"/>
      <c r="M18" s="588"/>
      <c r="N18" s="588"/>
      <c r="O18" s="588"/>
      <c r="P18" s="588"/>
      <c r="Q18" s="589"/>
      <c r="R18" s="590">
        <v>237508</v>
      </c>
      <c r="S18" s="579"/>
      <c r="T18" s="579"/>
      <c r="U18" s="579"/>
      <c r="V18" s="579"/>
      <c r="W18" s="579"/>
      <c r="X18" s="579"/>
      <c r="Y18" s="591"/>
      <c r="Z18" s="581">
        <v>1</v>
      </c>
      <c r="AA18" s="581"/>
      <c r="AB18" s="581"/>
      <c r="AC18" s="581"/>
      <c r="AD18" s="582" t="s">
        <v>111</v>
      </c>
      <c r="AE18" s="582"/>
      <c r="AF18" s="582"/>
      <c r="AG18" s="582"/>
      <c r="AH18" s="582"/>
      <c r="AI18" s="582"/>
      <c r="AJ18" s="582"/>
      <c r="AK18" s="582"/>
      <c r="AL18" s="592" t="s">
        <v>111</v>
      </c>
      <c r="AM18" s="593"/>
      <c r="AN18" s="593"/>
      <c r="AO18" s="594"/>
      <c r="AP18" s="587" t="s">
        <v>251</v>
      </c>
      <c r="AQ18" s="588"/>
      <c r="AR18" s="588"/>
      <c r="AS18" s="588"/>
      <c r="AT18" s="588"/>
      <c r="AU18" s="588"/>
      <c r="AV18" s="588"/>
      <c r="AW18" s="588"/>
      <c r="AX18" s="588"/>
      <c r="AY18" s="588"/>
      <c r="AZ18" s="588"/>
      <c r="BA18" s="588"/>
      <c r="BB18" s="588"/>
      <c r="BC18" s="588"/>
      <c r="BD18" s="588"/>
      <c r="BE18" s="588"/>
      <c r="BF18" s="589"/>
      <c r="BG18" s="590" t="s">
        <v>111</v>
      </c>
      <c r="BH18" s="579"/>
      <c r="BI18" s="579"/>
      <c r="BJ18" s="579"/>
      <c r="BK18" s="579"/>
      <c r="BL18" s="579"/>
      <c r="BM18" s="579"/>
      <c r="BN18" s="591"/>
      <c r="BO18" s="581" t="s">
        <v>111</v>
      </c>
      <c r="BP18" s="581"/>
      <c r="BQ18" s="581"/>
      <c r="BR18" s="581"/>
      <c r="BS18" s="578" t="s">
        <v>111</v>
      </c>
      <c r="BT18" s="579"/>
      <c r="BU18" s="579"/>
      <c r="BV18" s="579"/>
      <c r="BW18" s="579"/>
      <c r="BX18" s="579"/>
      <c r="BY18" s="579"/>
      <c r="BZ18" s="579"/>
      <c r="CA18" s="579"/>
      <c r="CB18" s="580"/>
      <c r="CD18" s="609" t="s">
        <v>252</v>
      </c>
      <c r="CE18" s="610"/>
      <c r="CF18" s="610"/>
      <c r="CG18" s="610"/>
      <c r="CH18" s="610"/>
      <c r="CI18" s="610"/>
      <c r="CJ18" s="610"/>
      <c r="CK18" s="610"/>
      <c r="CL18" s="610"/>
      <c r="CM18" s="610"/>
      <c r="CN18" s="610"/>
      <c r="CO18" s="610"/>
      <c r="CP18" s="610"/>
      <c r="CQ18" s="611"/>
      <c r="CR18" s="590" t="s">
        <v>111</v>
      </c>
      <c r="CS18" s="579"/>
      <c r="CT18" s="579"/>
      <c r="CU18" s="579"/>
      <c r="CV18" s="579"/>
      <c r="CW18" s="579"/>
      <c r="CX18" s="579"/>
      <c r="CY18" s="591"/>
      <c r="CZ18" s="581" t="s">
        <v>111</v>
      </c>
      <c r="DA18" s="581"/>
      <c r="DB18" s="581"/>
      <c r="DC18" s="581"/>
      <c r="DD18" s="578" t="s">
        <v>111</v>
      </c>
      <c r="DE18" s="579"/>
      <c r="DF18" s="579"/>
      <c r="DG18" s="579"/>
      <c r="DH18" s="579"/>
      <c r="DI18" s="579"/>
      <c r="DJ18" s="579"/>
      <c r="DK18" s="579"/>
      <c r="DL18" s="579"/>
      <c r="DM18" s="579"/>
      <c r="DN18" s="579"/>
      <c r="DO18" s="579"/>
      <c r="DP18" s="591"/>
      <c r="DQ18" s="578" t="s">
        <v>111</v>
      </c>
      <c r="DR18" s="579"/>
      <c r="DS18" s="579"/>
      <c r="DT18" s="579"/>
      <c r="DU18" s="579"/>
      <c r="DV18" s="579"/>
      <c r="DW18" s="579"/>
      <c r="DX18" s="579"/>
      <c r="DY18" s="579"/>
      <c r="DZ18" s="579"/>
      <c r="EA18" s="579"/>
      <c r="EB18" s="579"/>
      <c r="EC18" s="580"/>
    </row>
    <row r="19" spans="2:133" ht="11.25" customHeight="1" x14ac:dyDescent="0.15">
      <c r="B19" s="587" t="s">
        <v>253</v>
      </c>
      <c r="C19" s="588"/>
      <c r="D19" s="588"/>
      <c r="E19" s="588"/>
      <c r="F19" s="588"/>
      <c r="G19" s="588"/>
      <c r="H19" s="588"/>
      <c r="I19" s="588"/>
      <c r="J19" s="588"/>
      <c r="K19" s="588"/>
      <c r="L19" s="588"/>
      <c r="M19" s="588"/>
      <c r="N19" s="588"/>
      <c r="O19" s="588"/>
      <c r="P19" s="588"/>
      <c r="Q19" s="589"/>
      <c r="R19" s="590" t="s">
        <v>111</v>
      </c>
      <c r="S19" s="579"/>
      <c r="T19" s="579"/>
      <c r="U19" s="579"/>
      <c r="V19" s="579"/>
      <c r="W19" s="579"/>
      <c r="X19" s="579"/>
      <c r="Y19" s="591"/>
      <c r="Z19" s="581" t="s">
        <v>111</v>
      </c>
      <c r="AA19" s="581"/>
      <c r="AB19" s="581"/>
      <c r="AC19" s="581"/>
      <c r="AD19" s="582" t="s">
        <v>111</v>
      </c>
      <c r="AE19" s="582"/>
      <c r="AF19" s="582"/>
      <c r="AG19" s="582"/>
      <c r="AH19" s="582"/>
      <c r="AI19" s="582"/>
      <c r="AJ19" s="582"/>
      <c r="AK19" s="582"/>
      <c r="AL19" s="592" t="s">
        <v>111</v>
      </c>
      <c r="AM19" s="593"/>
      <c r="AN19" s="593"/>
      <c r="AO19" s="594"/>
      <c r="AP19" s="587" t="s">
        <v>254</v>
      </c>
      <c r="AQ19" s="588"/>
      <c r="AR19" s="588"/>
      <c r="AS19" s="588"/>
      <c r="AT19" s="588"/>
      <c r="AU19" s="588"/>
      <c r="AV19" s="588"/>
      <c r="AW19" s="588"/>
      <c r="AX19" s="588"/>
      <c r="AY19" s="588"/>
      <c r="AZ19" s="588"/>
      <c r="BA19" s="588"/>
      <c r="BB19" s="588"/>
      <c r="BC19" s="588"/>
      <c r="BD19" s="588"/>
      <c r="BE19" s="588"/>
      <c r="BF19" s="589"/>
      <c r="BG19" s="590">
        <v>705572</v>
      </c>
      <c r="BH19" s="579"/>
      <c r="BI19" s="579"/>
      <c r="BJ19" s="579"/>
      <c r="BK19" s="579"/>
      <c r="BL19" s="579"/>
      <c r="BM19" s="579"/>
      <c r="BN19" s="591"/>
      <c r="BO19" s="581">
        <v>8.1</v>
      </c>
      <c r="BP19" s="581"/>
      <c r="BQ19" s="581"/>
      <c r="BR19" s="581"/>
      <c r="BS19" s="578" t="s">
        <v>111</v>
      </c>
      <c r="BT19" s="579"/>
      <c r="BU19" s="579"/>
      <c r="BV19" s="579"/>
      <c r="BW19" s="579"/>
      <c r="BX19" s="579"/>
      <c r="BY19" s="579"/>
      <c r="BZ19" s="579"/>
      <c r="CA19" s="579"/>
      <c r="CB19" s="580"/>
      <c r="CD19" s="609" t="s">
        <v>255</v>
      </c>
      <c r="CE19" s="610"/>
      <c r="CF19" s="610"/>
      <c r="CG19" s="610"/>
      <c r="CH19" s="610"/>
      <c r="CI19" s="610"/>
      <c r="CJ19" s="610"/>
      <c r="CK19" s="610"/>
      <c r="CL19" s="610"/>
      <c r="CM19" s="610"/>
      <c r="CN19" s="610"/>
      <c r="CO19" s="610"/>
      <c r="CP19" s="610"/>
      <c r="CQ19" s="611"/>
      <c r="CR19" s="590" t="s">
        <v>111</v>
      </c>
      <c r="CS19" s="579"/>
      <c r="CT19" s="579"/>
      <c r="CU19" s="579"/>
      <c r="CV19" s="579"/>
      <c r="CW19" s="579"/>
      <c r="CX19" s="579"/>
      <c r="CY19" s="591"/>
      <c r="CZ19" s="581" t="s">
        <v>111</v>
      </c>
      <c r="DA19" s="581"/>
      <c r="DB19" s="581"/>
      <c r="DC19" s="581"/>
      <c r="DD19" s="578" t="s">
        <v>111</v>
      </c>
      <c r="DE19" s="579"/>
      <c r="DF19" s="579"/>
      <c r="DG19" s="579"/>
      <c r="DH19" s="579"/>
      <c r="DI19" s="579"/>
      <c r="DJ19" s="579"/>
      <c r="DK19" s="579"/>
      <c r="DL19" s="579"/>
      <c r="DM19" s="579"/>
      <c r="DN19" s="579"/>
      <c r="DO19" s="579"/>
      <c r="DP19" s="591"/>
      <c r="DQ19" s="578" t="s">
        <v>111</v>
      </c>
      <c r="DR19" s="579"/>
      <c r="DS19" s="579"/>
      <c r="DT19" s="579"/>
      <c r="DU19" s="579"/>
      <c r="DV19" s="579"/>
      <c r="DW19" s="579"/>
      <c r="DX19" s="579"/>
      <c r="DY19" s="579"/>
      <c r="DZ19" s="579"/>
      <c r="EA19" s="579"/>
      <c r="EB19" s="579"/>
      <c r="EC19" s="580"/>
    </row>
    <row r="20" spans="2:133" ht="11.25" customHeight="1" x14ac:dyDescent="0.15">
      <c r="B20" s="587" t="s">
        <v>256</v>
      </c>
      <c r="C20" s="588"/>
      <c r="D20" s="588"/>
      <c r="E20" s="588"/>
      <c r="F20" s="588"/>
      <c r="G20" s="588"/>
      <c r="H20" s="588"/>
      <c r="I20" s="588"/>
      <c r="J20" s="588"/>
      <c r="K20" s="588"/>
      <c r="L20" s="588"/>
      <c r="M20" s="588"/>
      <c r="N20" s="588"/>
      <c r="O20" s="588"/>
      <c r="P20" s="588"/>
      <c r="Q20" s="589"/>
      <c r="R20" s="590">
        <v>14786389</v>
      </c>
      <c r="S20" s="579"/>
      <c r="T20" s="579"/>
      <c r="U20" s="579"/>
      <c r="V20" s="579"/>
      <c r="W20" s="579"/>
      <c r="X20" s="579"/>
      <c r="Y20" s="591"/>
      <c r="Z20" s="581">
        <v>61.8</v>
      </c>
      <c r="AA20" s="581"/>
      <c r="AB20" s="581"/>
      <c r="AC20" s="581"/>
      <c r="AD20" s="582">
        <v>13843309</v>
      </c>
      <c r="AE20" s="582"/>
      <c r="AF20" s="582"/>
      <c r="AG20" s="582"/>
      <c r="AH20" s="582"/>
      <c r="AI20" s="582"/>
      <c r="AJ20" s="582"/>
      <c r="AK20" s="582"/>
      <c r="AL20" s="592">
        <v>99.2</v>
      </c>
      <c r="AM20" s="593"/>
      <c r="AN20" s="593"/>
      <c r="AO20" s="594"/>
      <c r="AP20" s="587" t="s">
        <v>257</v>
      </c>
      <c r="AQ20" s="588"/>
      <c r="AR20" s="588"/>
      <c r="AS20" s="588"/>
      <c r="AT20" s="588"/>
      <c r="AU20" s="588"/>
      <c r="AV20" s="588"/>
      <c r="AW20" s="588"/>
      <c r="AX20" s="588"/>
      <c r="AY20" s="588"/>
      <c r="AZ20" s="588"/>
      <c r="BA20" s="588"/>
      <c r="BB20" s="588"/>
      <c r="BC20" s="588"/>
      <c r="BD20" s="588"/>
      <c r="BE20" s="588"/>
      <c r="BF20" s="589"/>
      <c r="BG20" s="590">
        <v>705572</v>
      </c>
      <c r="BH20" s="579"/>
      <c r="BI20" s="579"/>
      <c r="BJ20" s="579"/>
      <c r="BK20" s="579"/>
      <c r="BL20" s="579"/>
      <c r="BM20" s="579"/>
      <c r="BN20" s="591"/>
      <c r="BO20" s="581">
        <v>8.1</v>
      </c>
      <c r="BP20" s="581"/>
      <c r="BQ20" s="581"/>
      <c r="BR20" s="581"/>
      <c r="BS20" s="578" t="s">
        <v>111</v>
      </c>
      <c r="BT20" s="579"/>
      <c r="BU20" s="579"/>
      <c r="BV20" s="579"/>
      <c r="BW20" s="579"/>
      <c r="BX20" s="579"/>
      <c r="BY20" s="579"/>
      <c r="BZ20" s="579"/>
      <c r="CA20" s="579"/>
      <c r="CB20" s="580"/>
      <c r="CD20" s="609" t="s">
        <v>258</v>
      </c>
      <c r="CE20" s="610"/>
      <c r="CF20" s="610"/>
      <c r="CG20" s="610"/>
      <c r="CH20" s="610"/>
      <c r="CI20" s="610"/>
      <c r="CJ20" s="610"/>
      <c r="CK20" s="610"/>
      <c r="CL20" s="610"/>
      <c r="CM20" s="610"/>
      <c r="CN20" s="610"/>
      <c r="CO20" s="610"/>
      <c r="CP20" s="610"/>
      <c r="CQ20" s="611"/>
      <c r="CR20" s="590">
        <v>23734690</v>
      </c>
      <c r="CS20" s="579"/>
      <c r="CT20" s="579"/>
      <c r="CU20" s="579"/>
      <c r="CV20" s="579"/>
      <c r="CW20" s="579"/>
      <c r="CX20" s="579"/>
      <c r="CY20" s="591"/>
      <c r="CZ20" s="581">
        <v>100</v>
      </c>
      <c r="DA20" s="581"/>
      <c r="DB20" s="581"/>
      <c r="DC20" s="581"/>
      <c r="DD20" s="578">
        <v>932413</v>
      </c>
      <c r="DE20" s="579"/>
      <c r="DF20" s="579"/>
      <c r="DG20" s="579"/>
      <c r="DH20" s="579"/>
      <c r="DI20" s="579"/>
      <c r="DJ20" s="579"/>
      <c r="DK20" s="579"/>
      <c r="DL20" s="579"/>
      <c r="DM20" s="579"/>
      <c r="DN20" s="579"/>
      <c r="DO20" s="579"/>
      <c r="DP20" s="591"/>
      <c r="DQ20" s="578">
        <v>16064079</v>
      </c>
      <c r="DR20" s="579"/>
      <c r="DS20" s="579"/>
      <c r="DT20" s="579"/>
      <c r="DU20" s="579"/>
      <c r="DV20" s="579"/>
      <c r="DW20" s="579"/>
      <c r="DX20" s="579"/>
      <c r="DY20" s="579"/>
      <c r="DZ20" s="579"/>
      <c r="EA20" s="579"/>
      <c r="EB20" s="579"/>
      <c r="EC20" s="580"/>
    </row>
    <row r="21" spans="2:133" ht="11.25" customHeight="1" x14ac:dyDescent="0.15">
      <c r="B21" s="587" t="s">
        <v>259</v>
      </c>
      <c r="C21" s="588"/>
      <c r="D21" s="588"/>
      <c r="E21" s="588"/>
      <c r="F21" s="588"/>
      <c r="G21" s="588"/>
      <c r="H21" s="588"/>
      <c r="I21" s="588"/>
      <c r="J21" s="588"/>
      <c r="K21" s="588"/>
      <c r="L21" s="588"/>
      <c r="M21" s="588"/>
      <c r="N21" s="588"/>
      <c r="O21" s="588"/>
      <c r="P21" s="588"/>
      <c r="Q21" s="589"/>
      <c r="R21" s="590">
        <v>12424</v>
      </c>
      <c r="S21" s="579"/>
      <c r="T21" s="579"/>
      <c r="U21" s="579"/>
      <c r="V21" s="579"/>
      <c r="W21" s="579"/>
      <c r="X21" s="579"/>
      <c r="Y21" s="591"/>
      <c r="Z21" s="581">
        <v>0.1</v>
      </c>
      <c r="AA21" s="581"/>
      <c r="AB21" s="581"/>
      <c r="AC21" s="581"/>
      <c r="AD21" s="582">
        <v>12424</v>
      </c>
      <c r="AE21" s="582"/>
      <c r="AF21" s="582"/>
      <c r="AG21" s="582"/>
      <c r="AH21" s="582"/>
      <c r="AI21" s="582"/>
      <c r="AJ21" s="582"/>
      <c r="AK21" s="582"/>
      <c r="AL21" s="592">
        <v>0.1</v>
      </c>
      <c r="AM21" s="593"/>
      <c r="AN21" s="593"/>
      <c r="AO21" s="594"/>
      <c r="AP21" s="612" t="s">
        <v>260</v>
      </c>
      <c r="AQ21" s="613"/>
      <c r="AR21" s="613"/>
      <c r="AS21" s="613"/>
      <c r="AT21" s="613"/>
      <c r="AU21" s="613"/>
      <c r="AV21" s="613"/>
      <c r="AW21" s="613"/>
      <c r="AX21" s="613"/>
      <c r="AY21" s="613"/>
      <c r="AZ21" s="613"/>
      <c r="BA21" s="613"/>
      <c r="BB21" s="613"/>
      <c r="BC21" s="613"/>
      <c r="BD21" s="613"/>
      <c r="BE21" s="613"/>
      <c r="BF21" s="614"/>
      <c r="BG21" s="590" t="s">
        <v>111</v>
      </c>
      <c r="BH21" s="579"/>
      <c r="BI21" s="579"/>
      <c r="BJ21" s="579"/>
      <c r="BK21" s="579"/>
      <c r="BL21" s="579"/>
      <c r="BM21" s="579"/>
      <c r="BN21" s="591"/>
      <c r="BO21" s="581" t="s">
        <v>111</v>
      </c>
      <c r="BP21" s="581"/>
      <c r="BQ21" s="581"/>
      <c r="BR21" s="581"/>
      <c r="BS21" s="578" t="s">
        <v>111</v>
      </c>
      <c r="BT21" s="579"/>
      <c r="BU21" s="579"/>
      <c r="BV21" s="579"/>
      <c r="BW21" s="579"/>
      <c r="BX21" s="579"/>
      <c r="BY21" s="579"/>
      <c r="BZ21" s="579"/>
      <c r="CA21" s="579"/>
      <c r="CB21" s="580"/>
      <c r="CD21" s="618"/>
      <c r="CE21" s="619"/>
      <c r="CF21" s="619"/>
      <c r="CG21" s="619"/>
      <c r="CH21" s="619"/>
      <c r="CI21" s="619"/>
      <c r="CJ21" s="619"/>
      <c r="CK21" s="619"/>
      <c r="CL21" s="619"/>
      <c r="CM21" s="619"/>
      <c r="CN21" s="619"/>
      <c r="CO21" s="619"/>
      <c r="CP21" s="619"/>
      <c r="CQ21" s="620"/>
      <c r="CR21" s="590"/>
      <c r="CS21" s="579"/>
      <c r="CT21" s="579"/>
      <c r="CU21" s="579"/>
      <c r="CV21" s="579"/>
      <c r="CW21" s="579"/>
      <c r="CX21" s="579"/>
      <c r="CY21" s="591"/>
      <c r="CZ21" s="581"/>
      <c r="DA21" s="581"/>
      <c r="DB21" s="581"/>
      <c r="DC21" s="581"/>
      <c r="DD21" s="578"/>
      <c r="DE21" s="579"/>
      <c r="DF21" s="579"/>
      <c r="DG21" s="579"/>
      <c r="DH21" s="579"/>
      <c r="DI21" s="579"/>
      <c r="DJ21" s="579"/>
      <c r="DK21" s="579"/>
      <c r="DL21" s="579"/>
      <c r="DM21" s="579"/>
      <c r="DN21" s="579"/>
      <c r="DO21" s="579"/>
      <c r="DP21" s="591"/>
      <c r="DQ21" s="578"/>
      <c r="DR21" s="579"/>
      <c r="DS21" s="579"/>
      <c r="DT21" s="579"/>
      <c r="DU21" s="579"/>
      <c r="DV21" s="579"/>
      <c r="DW21" s="579"/>
      <c r="DX21" s="579"/>
      <c r="DY21" s="579"/>
      <c r="DZ21" s="579"/>
      <c r="EA21" s="579"/>
      <c r="EB21" s="579"/>
      <c r="EC21" s="580"/>
    </row>
    <row r="22" spans="2:133" ht="11.25" customHeight="1" x14ac:dyDescent="0.15">
      <c r="B22" s="587" t="s">
        <v>261</v>
      </c>
      <c r="C22" s="588"/>
      <c r="D22" s="588"/>
      <c r="E22" s="588"/>
      <c r="F22" s="588"/>
      <c r="G22" s="588"/>
      <c r="H22" s="588"/>
      <c r="I22" s="588"/>
      <c r="J22" s="588"/>
      <c r="K22" s="588"/>
      <c r="L22" s="588"/>
      <c r="M22" s="588"/>
      <c r="N22" s="588"/>
      <c r="O22" s="588"/>
      <c r="P22" s="588"/>
      <c r="Q22" s="589"/>
      <c r="R22" s="590">
        <v>259472</v>
      </c>
      <c r="S22" s="579"/>
      <c r="T22" s="579"/>
      <c r="U22" s="579"/>
      <c r="V22" s="579"/>
      <c r="W22" s="579"/>
      <c r="X22" s="579"/>
      <c r="Y22" s="591"/>
      <c r="Z22" s="581">
        <v>1.1000000000000001</v>
      </c>
      <c r="AA22" s="581"/>
      <c r="AB22" s="581"/>
      <c r="AC22" s="581"/>
      <c r="AD22" s="582" t="s">
        <v>111</v>
      </c>
      <c r="AE22" s="582"/>
      <c r="AF22" s="582"/>
      <c r="AG22" s="582"/>
      <c r="AH22" s="582"/>
      <c r="AI22" s="582"/>
      <c r="AJ22" s="582"/>
      <c r="AK22" s="582"/>
      <c r="AL22" s="592" t="s">
        <v>111</v>
      </c>
      <c r="AM22" s="593"/>
      <c r="AN22" s="593"/>
      <c r="AO22" s="594"/>
      <c r="AP22" s="612" t="s">
        <v>262</v>
      </c>
      <c r="AQ22" s="613"/>
      <c r="AR22" s="613"/>
      <c r="AS22" s="613"/>
      <c r="AT22" s="613"/>
      <c r="AU22" s="613"/>
      <c r="AV22" s="613"/>
      <c r="AW22" s="613"/>
      <c r="AX22" s="613"/>
      <c r="AY22" s="613"/>
      <c r="AZ22" s="613"/>
      <c r="BA22" s="613"/>
      <c r="BB22" s="613"/>
      <c r="BC22" s="613"/>
      <c r="BD22" s="613"/>
      <c r="BE22" s="613"/>
      <c r="BF22" s="614"/>
      <c r="BG22" s="590" t="s">
        <v>111</v>
      </c>
      <c r="BH22" s="579"/>
      <c r="BI22" s="579"/>
      <c r="BJ22" s="579"/>
      <c r="BK22" s="579"/>
      <c r="BL22" s="579"/>
      <c r="BM22" s="579"/>
      <c r="BN22" s="591"/>
      <c r="BO22" s="581" t="s">
        <v>111</v>
      </c>
      <c r="BP22" s="581"/>
      <c r="BQ22" s="581"/>
      <c r="BR22" s="581"/>
      <c r="BS22" s="578" t="s">
        <v>111</v>
      </c>
      <c r="BT22" s="579"/>
      <c r="BU22" s="579"/>
      <c r="BV22" s="579"/>
      <c r="BW22" s="579"/>
      <c r="BX22" s="579"/>
      <c r="BY22" s="579"/>
      <c r="BZ22" s="579"/>
      <c r="CA22" s="579"/>
      <c r="CB22" s="580"/>
      <c r="CD22" s="574" t="s">
        <v>263</v>
      </c>
      <c r="CE22" s="575"/>
      <c r="CF22" s="575"/>
      <c r="CG22" s="575"/>
      <c r="CH22" s="575"/>
      <c r="CI22" s="575"/>
      <c r="CJ22" s="575"/>
      <c r="CK22" s="575"/>
      <c r="CL22" s="575"/>
      <c r="CM22" s="575"/>
      <c r="CN22" s="575"/>
      <c r="CO22" s="575"/>
      <c r="CP22" s="575"/>
      <c r="CQ22" s="575"/>
      <c r="CR22" s="575"/>
      <c r="CS22" s="575"/>
      <c r="CT22" s="575"/>
      <c r="CU22" s="575"/>
      <c r="CV22" s="575"/>
      <c r="CW22" s="575"/>
      <c r="CX22" s="575"/>
      <c r="CY22" s="575"/>
      <c r="CZ22" s="575"/>
      <c r="DA22" s="575"/>
      <c r="DB22" s="575"/>
      <c r="DC22" s="575"/>
      <c r="DD22" s="575"/>
      <c r="DE22" s="575"/>
      <c r="DF22" s="575"/>
      <c r="DG22" s="575"/>
      <c r="DH22" s="575"/>
      <c r="DI22" s="575"/>
      <c r="DJ22" s="575"/>
      <c r="DK22" s="575"/>
      <c r="DL22" s="575"/>
      <c r="DM22" s="575"/>
      <c r="DN22" s="575"/>
      <c r="DO22" s="575"/>
      <c r="DP22" s="575"/>
      <c r="DQ22" s="575"/>
      <c r="DR22" s="575"/>
      <c r="DS22" s="575"/>
      <c r="DT22" s="575"/>
      <c r="DU22" s="575"/>
      <c r="DV22" s="575"/>
      <c r="DW22" s="575"/>
      <c r="DX22" s="575"/>
      <c r="DY22" s="575"/>
      <c r="DZ22" s="575"/>
      <c r="EA22" s="575"/>
      <c r="EB22" s="575"/>
      <c r="EC22" s="576"/>
    </row>
    <row r="23" spans="2:133" ht="11.25" customHeight="1" x14ac:dyDescent="0.15">
      <c r="B23" s="587" t="s">
        <v>264</v>
      </c>
      <c r="C23" s="588"/>
      <c r="D23" s="588"/>
      <c r="E23" s="588"/>
      <c r="F23" s="588"/>
      <c r="G23" s="588"/>
      <c r="H23" s="588"/>
      <c r="I23" s="588"/>
      <c r="J23" s="588"/>
      <c r="K23" s="588"/>
      <c r="L23" s="588"/>
      <c r="M23" s="588"/>
      <c r="N23" s="588"/>
      <c r="O23" s="588"/>
      <c r="P23" s="588"/>
      <c r="Q23" s="589"/>
      <c r="R23" s="590">
        <v>345270</v>
      </c>
      <c r="S23" s="579"/>
      <c r="T23" s="579"/>
      <c r="U23" s="579"/>
      <c r="V23" s="579"/>
      <c r="W23" s="579"/>
      <c r="X23" s="579"/>
      <c r="Y23" s="591"/>
      <c r="Z23" s="581">
        <v>1.4</v>
      </c>
      <c r="AA23" s="581"/>
      <c r="AB23" s="581"/>
      <c r="AC23" s="581"/>
      <c r="AD23" s="582">
        <v>89878</v>
      </c>
      <c r="AE23" s="582"/>
      <c r="AF23" s="582"/>
      <c r="AG23" s="582"/>
      <c r="AH23" s="582"/>
      <c r="AI23" s="582"/>
      <c r="AJ23" s="582"/>
      <c r="AK23" s="582"/>
      <c r="AL23" s="592">
        <v>0.6</v>
      </c>
      <c r="AM23" s="593"/>
      <c r="AN23" s="593"/>
      <c r="AO23" s="594"/>
      <c r="AP23" s="612" t="s">
        <v>265</v>
      </c>
      <c r="AQ23" s="613"/>
      <c r="AR23" s="613"/>
      <c r="AS23" s="613"/>
      <c r="AT23" s="613"/>
      <c r="AU23" s="613"/>
      <c r="AV23" s="613"/>
      <c r="AW23" s="613"/>
      <c r="AX23" s="613"/>
      <c r="AY23" s="613"/>
      <c r="AZ23" s="613"/>
      <c r="BA23" s="613"/>
      <c r="BB23" s="613"/>
      <c r="BC23" s="613"/>
      <c r="BD23" s="613"/>
      <c r="BE23" s="613"/>
      <c r="BF23" s="614"/>
      <c r="BG23" s="590">
        <v>705572</v>
      </c>
      <c r="BH23" s="579"/>
      <c r="BI23" s="579"/>
      <c r="BJ23" s="579"/>
      <c r="BK23" s="579"/>
      <c r="BL23" s="579"/>
      <c r="BM23" s="579"/>
      <c r="BN23" s="591"/>
      <c r="BO23" s="581">
        <v>8.1</v>
      </c>
      <c r="BP23" s="581"/>
      <c r="BQ23" s="581"/>
      <c r="BR23" s="581"/>
      <c r="BS23" s="578" t="s">
        <v>111</v>
      </c>
      <c r="BT23" s="579"/>
      <c r="BU23" s="579"/>
      <c r="BV23" s="579"/>
      <c r="BW23" s="579"/>
      <c r="BX23" s="579"/>
      <c r="BY23" s="579"/>
      <c r="BZ23" s="579"/>
      <c r="CA23" s="579"/>
      <c r="CB23" s="580"/>
      <c r="CD23" s="574" t="s">
        <v>204</v>
      </c>
      <c r="CE23" s="575"/>
      <c r="CF23" s="575"/>
      <c r="CG23" s="575"/>
      <c r="CH23" s="575"/>
      <c r="CI23" s="575"/>
      <c r="CJ23" s="575"/>
      <c r="CK23" s="575"/>
      <c r="CL23" s="575"/>
      <c r="CM23" s="575"/>
      <c r="CN23" s="575"/>
      <c r="CO23" s="575"/>
      <c r="CP23" s="575"/>
      <c r="CQ23" s="576"/>
      <c r="CR23" s="574" t="s">
        <v>266</v>
      </c>
      <c r="CS23" s="575"/>
      <c r="CT23" s="575"/>
      <c r="CU23" s="575"/>
      <c r="CV23" s="575"/>
      <c r="CW23" s="575"/>
      <c r="CX23" s="575"/>
      <c r="CY23" s="576"/>
      <c r="CZ23" s="574" t="s">
        <v>267</v>
      </c>
      <c r="DA23" s="575"/>
      <c r="DB23" s="575"/>
      <c r="DC23" s="576"/>
      <c r="DD23" s="574" t="s">
        <v>268</v>
      </c>
      <c r="DE23" s="575"/>
      <c r="DF23" s="575"/>
      <c r="DG23" s="575"/>
      <c r="DH23" s="575"/>
      <c r="DI23" s="575"/>
      <c r="DJ23" s="575"/>
      <c r="DK23" s="576"/>
      <c r="DL23" s="615" t="s">
        <v>269</v>
      </c>
      <c r="DM23" s="616"/>
      <c r="DN23" s="616"/>
      <c r="DO23" s="616"/>
      <c r="DP23" s="616"/>
      <c r="DQ23" s="616"/>
      <c r="DR23" s="616"/>
      <c r="DS23" s="616"/>
      <c r="DT23" s="616"/>
      <c r="DU23" s="616"/>
      <c r="DV23" s="617"/>
      <c r="DW23" s="574" t="s">
        <v>270</v>
      </c>
      <c r="DX23" s="575"/>
      <c r="DY23" s="575"/>
      <c r="DZ23" s="575"/>
      <c r="EA23" s="575"/>
      <c r="EB23" s="575"/>
      <c r="EC23" s="576"/>
    </row>
    <row r="24" spans="2:133" ht="11.25" customHeight="1" x14ac:dyDescent="0.15">
      <c r="B24" s="587" t="s">
        <v>271</v>
      </c>
      <c r="C24" s="588"/>
      <c r="D24" s="588"/>
      <c r="E24" s="588"/>
      <c r="F24" s="588"/>
      <c r="G24" s="588"/>
      <c r="H24" s="588"/>
      <c r="I24" s="588"/>
      <c r="J24" s="588"/>
      <c r="K24" s="588"/>
      <c r="L24" s="588"/>
      <c r="M24" s="588"/>
      <c r="N24" s="588"/>
      <c r="O24" s="588"/>
      <c r="P24" s="588"/>
      <c r="Q24" s="589"/>
      <c r="R24" s="590">
        <v>37225</v>
      </c>
      <c r="S24" s="579"/>
      <c r="T24" s="579"/>
      <c r="U24" s="579"/>
      <c r="V24" s="579"/>
      <c r="W24" s="579"/>
      <c r="X24" s="579"/>
      <c r="Y24" s="591"/>
      <c r="Z24" s="581">
        <v>0.2</v>
      </c>
      <c r="AA24" s="581"/>
      <c r="AB24" s="581"/>
      <c r="AC24" s="581"/>
      <c r="AD24" s="582" t="s">
        <v>111</v>
      </c>
      <c r="AE24" s="582"/>
      <c r="AF24" s="582"/>
      <c r="AG24" s="582"/>
      <c r="AH24" s="582"/>
      <c r="AI24" s="582"/>
      <c r="AJ24" s="582"/>
      <c r="AK24" s="582"/>
      <c r="AL24" s="592" t="s">
        <v>111</v>
      </c>
      <c r="AM24" s="593"/>
      <c r="AN24" s="593"/>
      <c r="AO24" s="594"/>
      <c r="AP24" s="612" t="s">
        <v>272</v>
      </c>
      <c r="AQ24" s="613"/>
      <c r="AR24" s="613"/>
      <c r="AS24" s="613"/>
      <c r="AT24" s="613"/>
      <c r="AU24" s="613"/>
      <c r="AV24" s="613"/>
      <c r="AW24" s="613"/>
      <c r="AX24" s="613"/>
      <c r="AY24" s="613"/>
      <c r="AZ24" s="613"/>
      <c r="BA24" s="613"/>
      <c r="BB24" s="613"/>
      <c r="BC24" s="613"/>
      <c r="BD24" s="613"/>
      <c r="BE24" s="613"/>
      <c r="BF24" s="614"/>
      <c r="BG24" s="590" t="s">
        <v>111</v>
      </c>
      <c r="BH24" s="579"/>
      <c r="BI24" s="579"/>
      <c r="BJ24" s="579"/>
      <c r="BK24" s="579"/>
      <c r="BL24" s="579"/>
      <c r="BM24" s="579"/>
      <c r="BN24" s="591"/>
      <c r="BO24" s="581" t="s">
        <v>111</v>
      </c>
      <c r="BP24" s="581"/>
      <c r="BQ24" s="581"/>
      <c r="BR24" s="581"/>
      <c r="BS24" s="578" t="s">
        <v>111</v>
      </c>
      <c r="BT24" s="579"/>
      <c r="BU24" s="579"/>
      <c r="BV24" s="579"/>
      <c r="BW24" s="579"/>
      <c r="BX24" s="579"/>
      <c r="BY24" s="579"/>
      <c r="BZ24" s="579"/>
      <c r="CA24" s="579"/>
      <c r="CB24" s="580"/>
      <c r="CD24" s="606" t="s">
        <v>273</v>
      </c>
      <c r="CE24" s="607"/>
      <c r="CF24" s="607"/>
      <c r="CG24" s="607"/>
      <c r="CH24" s="607"/>
      <c r="CI24" s="607"/>
      <c r="CJ24" s="607"/>
      <c r="CK24" s="607"/>
      <c r="CL24" s="607"/>
      <c r="CM24" s="607"/>
      <c r="CN24" s="607"/>
      <c r="CO24" s="607"/>
      <c r="CP24" s="607"/>
      <c r="CQ24" s="608"/>
      <c r="CR24" s="598">
        <v>12854553</v>
      </c>
      <c r="CS24" s="599"/>
      <c r="CT24" s="599"/>
      <c r="CU24" s="599"/>
      <c r="CV24" s="599"/>
      <c r="CW24" s="599"/>
      <c r="CX24" s="599"/>
      <c r="CY24" s="600"/>
      <c r="CZ24" s="623">
        <v>54.2</v>
      </c>
      <c r="DA24" s="624"/>
      <c r="DB24" s="624"/>
      <c r="DC24" s="625"/>
      <c r="DD24" s="626">
        <v>7754310</v>
      </c>
      <c r="DE24" s="599"/>
      <c r="DF24" s="599"/>
      <c r="DG24" s="599"/>
      <c r="DH24" s="599"/>
      <c r="DI24" s="599"/>
      <c r="DJ24" s="599"/>
      <c r="DK24" s="600"/>
      <c r="DL24" s="626">
        <v>7703620</v>
      </c>
      <c r="DM24" s="599"/>
      <c r="DN24" s="599"/>
      <c r="DO24" s="599"/>
      <c r="DP24" s="599"/>
      <c r="DQ24" s="599"/>
      <c r="DR24" s="599"/>
      <c r="DS24" s="599"/>
      <c r="DT24" s="599"/>
      <c r="DU24" s="599"/>
      <c r="DV24" s="600"/>
      <c r="DW24" s="603">
        <v>51.5</v>
      </c>
      <c r="DX24" s="604"/>
      <c r="DY24" s="604"/>
      <c r="DZ24" s="604"/>
      <c r="EA24" s="604"/>
      <c r="EB24" s="604"/>
      <c r="EC24" s="605"/>
    </row>
    <row r="25" spans="2:133" ht="11.25" customHeight="1" x14ac:dyDescent="0.15">
      <c r="B25" s="587" t="s">
        <v>274</v>
      </c>
      <c r="C25" s="588"/>
      <c r="D25" s="588"/>
      <c r="E25" s="588"/>
      <c r="F25" s="588"/>
      <c r="G25" s="588"/>
      <c r="H25" s="588"/>
      <c r="I25" s="588"/>
      <c r="J25" s="588"/>
      <c r="K25" s="588"/>
      <c r="L25" s="588"/>
      <c r="M25" s="588"/>
      <c r="N25" s="588"/>
      <c r="O25" s="588"/>
      <c r="P25" s="588"/>
      <c r="Q25" s="589"/>
      <c r="R25" s="590">
        <v>4242287</v>
      </c>
      <c r="S25" s="579"/>
      <c r="T25" s="579"/>
      <c r="U25" s="579"/>
      <c r="V25" s="579"/>
      <c r="W25" s="579"/>
      <c r="X25" s="579"/>
      <c r="Y25" s="591"/>
      <c r="Z25" s="581">
        <v>17.7</v>
      </c>
      <c r="AA25" s="581"/>
      <c r="AB25" s="581"/>
      <c r="AC25" s="581"/>
      <c r="AD25" s="582" t="s">
        <v>111</v>
      </c>
      <c r="AE25" s="582"/>
      <c r="AF25" s="582"/>
      <c r="AG25" s="582"/>
      <c r="AH25" s="582"/>
      <c r="AI25" s="582"/>
      <c r="AJ25" s="582"/>
      <c r="AK25" s="582"/>
      <c r="AL25" s="592" t="s">
        <v>111</v>
      </c>
      <c r="AM25" s="593"/>
      <c r="AN25" s="593"/>
      <c r="AO25" s="594"/>
      <c r="AP25" s="612" t="s">
        <v>275</v>
      </c>
      <c r="AQ25" s="613"/>
      <c r="AR25" s="613"/>
      <c r="AS25" s="613"/>
      <c r="AT25" s="613"/>
      <c r="AU25" s="613"/>
      <c r="AV25" s="613"/>
      <c r="AW25" s="613"/>
      <c r="AX25" s="613"/>
      <c r="AY25" s="613"/>
      <c r="AZ25" s="613"/>
      <c r="BA25" s="613"/>
      <c r="BB25" s="613"/>
      <c r="BC25" s="613"/>
      <c r="BD25" s="613"/>
      <c r="BE25" s="613"/>
      <c r="BF25" s="614"/>
      <c r="BG25" s="590" t="s">
        <v>111</v>
      </c>
      <c r="BH25" s="579"/>
      <c r="BI25" s="579"/>
      <c r="BJ25" s="579"/>
      <c r="BK25" s="579"/>
      <c r="BL25" s="579"/>
      <c r="BM25" s="579"/>
      <c r="BN25" s="591"/>
      <c r="BO25" s="581" t="s">
        <v>111</v>
      </c>
      <c r="BP25" s="581"/>
      <c r="BQ25" s="581"/>
      <c r="BR25" s="581"/>
      <c r="BS25" s="578" t="s">
        <v>111</v>
      </c>
      <c r="BT25" s="579"/>
      <c r="BU25" s="579"/>
      <c r="BV25" s="579"/>
      <c r="BW25" s="579"/>
      <c r="BX25" s="579"/>
      <c r="BY25" s="579"/>
      <c r="BZ25" s="579"/>
      <c r="CA25" s="579"/>
      <c r="CB25" s="580"/>
      <c r="CD25" s="609" t="s">
        <v>276</v>
      </c>
      <c r="CE25" s="610"/>
      <c r="CF25" s="610"/>
      <c r="CG25" s="610"/>
      <c r="CH25" s="610"/>
      <c r="CI25" s="610"/>
      <c r="CJ25" s="610"/>
      <c r="CK25" s="610"/>
      <c r="CL25" s="610"/>
      <c r="CM25" s="610"/>
      <c r="CN25" s="610"/>
      <c r="CO25" s="610"/>
      <c r="CP25" s="610"/>
      <c r="CQ25" s="611"/>
      <c r="CR25" s="590">
        <v>4036606</v>
      </c>
      <c r="CS25" s="630"/>
      <c r="CT25" s="630"/>
      <c r="CU25" s="630"/>
      <c r="CV25" s="630"/>
      <c r="CW25" s="630"/>
      <c r="CX25" s="630"/>
      <c r="CY25" s="631"/>
      <c r="CZ25" s="632">
        <v>17</v>
      </c>
      <c r="DA25" s="633"/>
      <c r="DB25" s="633"/>
      <c r="DC25" s="634"/>
      <c r="DD25" s="578">
        <v>3710866</v>
      </c>
      <c r="DE25" s="630"/>
      <c r="DF25" s="630"/>
      <c r="DG25" s="630"/>
      <c r="DH25" s="630"/>
      <c r="DI25" s="630"/>
      <c r="DJ25" s="630"/>
      <c r="DK25" s="631"/>
      <c r="DL25" s="578">
        <v>3680473</v>
      </c>
      <c r="DM25" s="630"/>
      <c r="DN25" s="630"/>
      <c r="DO25" s="630"/>
      <c r="DP25" s="630"/>
      <c r="DQ25" s="630"/>
      <c r="DR25" s="630"/>
      <c r="DS25" s="630"/>
      <c r="DT25" s="630"/>
      <c r="DU25" s="630"/>
      <c r="DV25" s="631"/>
      <c r="DW25" s="592">
        <v>24.6</v>
      </c>
      <c r="DX25" s="621"/>
      <c r="DY25" s="621"/>
      <c r="DZ25" s="621"/>
      <c r="EA25" s="621"/>
      <c r="EB25" s="621"/>
      <c r="EC25" s="622"/>
    </row>
    <row r="26" spans="2:133" ht="11.25" customHeight="1" x14ac:dyDescent="0.15">
      <c r="B26" s="627" t="s">
        <v>277</v>
      </c>
      <c r="C26" s="628"/>
      <c r="D26" s="628"/>
      <c r="E26" s="628"/>
      <c r="F26" s="628"/>
      <c r="G26" s="628"/>
      <c r="H26" s="628"/>
      <c r="I26" s="628"/>
      <c r="J26" s="628"/>
      <c r="K26" s="628"/>
      <c r="L26" s="628"/>
      <c r="M26" s="628"/>
      <c r="N26" s="628"/>
      <c r="O26" s="628"/>
      <c r="P26" s="628"/>
      <c r="Q26" s="629"/>
      <c r="R26" s="590" t="s">
        <v>111</v>
      </c>
      <c r="S26" s="579"/>
      <c r="T26" s="579"/>
      <c r="U26" s="579"/>
      <c r="V26" s="579"/>
      <c r="W26" s="579"/>
      <c r="X26" s="579"/>
      <c r="Y26" s="591"/>
      <c r="Z26" s="581" t="s">
        <v>111</v>
      </c>
      <c r="AA26" s="581"/>
      <c r="AB26" s="581"/>
      <c r="AC26" s="581"/>
      <c r="AD26" s="582" t="s">
        <v>111</v>
      </c>
      <c r="AE26" s="582"/>
      <c r="AF26" s="582"/>
      <c r="AG26" s="582"/>
      <c r="AH26" s="582"/>
      <c r="AI26" s="582"/>
      <c r="AJ26" s="582"/>
      <c r="AK26" s="582"/>
      <c r="AL26" s="592" t="s">
        <v>111</v>
      </c>
      <c r="AM26" s="593"/>
      <c r="AN26" s="593"/>
      <c r="AO26" s="594"/>
      <c r="AP26" s="612" t="s">
        <v>278</v>
      </c>
      <c r="AQ26" s="635"/>
      <c r="AR26" s="635"/>
      <c r="AS26" s="635"/>
      <c r="AT26" s="635"/>
      <c r="AU26" s="635"/>
      <c r="AV26" s="635"/>
      <c r="AW26" s="635"/>
      <c r="AX26" s="635"/>
      <c r="AY26" s="635"/>
      <c r="AZ26" s="635"/>
      <c r="BA26" s="635"/>
      <c r="BB26" s="635"/>
      <c r="BC26" s="635"/>
      <c r="BD26" s="635"/>
      <c r="BE26" s="635"/>
      <c r="BF26" s="614"/>
      <c r="BG26" s="590" t="s">
        <v>111</v>
      </c>
      <c r="BH26" s="579"/>
      <c r="BI26" s="579"/>
      <c r="BJ26" s="579"/>
      <c r="BK26" s="579"/>
      <c r="BL26" s="579"/>
      <c r="BM26" s="579"/>
      <c r="BN26" s="591"/>
      <c r="BO26" s="581" t="s">
        <v>111</v>
      </c>
      <c r="BP26" s="581"/>
      <c r="BQ26" s="581"/>
      <c r="BR26" s="581"/>
      <c r="BS26" s="578" t="s">
        <v>111</v>
      </c>
      <c r="BT26" s="579"/>
      <c r="BU26" s="579"/>
      <c r="BV26" s="579"/>
      <c r="BW26" s="579"/>
      <c r="BX26" s="579"/>
      <c r="BY26" s="579"/>
      <c r="BZ26" s="579"/>
      <c r="CA26" s="579"/>
      <c r="CB26" s="580"/>
      <c r="CD26" s="609" t="s">
        <v>279</v>
      </c>
      <c r="CE26" s="610"/>
      <c r="CF26" s="610"/>
      <c r="CG26" s="610"/>
      <c r="CH26" s="610"/>
      <c r="CI26" s="610"/>
      <c r="CJ26" s="610"/>
      <c r="CK26" s="610"/>
      <c r="CL26" s="610"/>
      <c r="CM26" s="610"/>
      <c r="CN26" s="610"/>
      <c r="CO26" s="610"/>
      <c r="CP26" s="610"/>
      <c r="CQ26" s="611"/>
      <c r="CR26" s="590">
        <v>2476116</v>
      </c>
      <c r="CS26" s="579"/>
      <c r="CT26" s="579"/>
      <c r="CU26" s="579"/>
      <c r="CV26" s="579"/>
      <c r="CW26" s="579"/>
      <c r="CX26" s="579"/>
      <c r="CY26" s="591"/>
      <c r="CZ26" s="632">
        <v>10.4</v>
      </c>
      <c r="DA26" s="633"/>
      <c r="DB26" s="633"/>
      <c r="DC26" s="634"/>
      <c r="DD26" s="578">
        <v>2243680</v>
      </c>
      <c r="DE26" s="579"/>
      <c r="DF26" s="579"/>
      <c r="DG26" s="579"/>
      <c r="DH26" s="579"/>
      <c r="DI26" s="579"/>
      <c r="DJ26" s="579"/>
      <c r="DK26" s="591"/>
      <c r="DL26" s="578" t="s">
        <v>216</v>
      </c>
      <c r="DM26" s="579"/>
      <c r="DN26" s="579"/>
      <c r="DO26" s="579"/>
      <c r="DP26" s="579"/>
      <c r="DQ26" s="579"/>
      <c r="DR26" s="579"/>
      <c r="DS26" s="579"/>
      <c r="DT26" s="579"/>
      <c r="DU26" s="579"/>
      <c r="DV26" s="591"/>
      <c r="DW26" s="592" t="s">
        <v>216</v>
      </c>
      <c r="DX26" s="621"/>
      <c r="DY26" s="621"/>
      <c r="DZ26" s="621"/>
      <c r="EA26" s="621"/>
      <c r="EB26" s="621"/>
      <c r="EC26" s="622"/>
    </row>
    <row r="27" spans="2:133" ht="11.25" customHeight="1" x14ac:dyDescent="0.15">
      <c r="B27" s="587" t="s">
        <v>280</v>
      </c>
      <c r="C27" s="588"/>
      <c r="D27" s="588"/>
      <c r="E27" s="588"/>
      <c r="F27" s="588"/>
      <c r="G27" s="588"/>
      <c r="H27" s="588"/>
      <c r="I27" s="588"/>
      <c r="J27" s="588"/>
      <c r="K27" s="588"/>
      <c r="L27" s="588"/>
      <c r="M27" s="588"/>
      <c r="N27" s="588"/>
      <c r="O27" s="588"/>
      <c r="P27" s="588"/>
      <c r="Q27" s="589"/>
      <c r="R27" s="590">
        <v>1610611</v>
      </c>
      <c r="S27" s="579"/>
      <c r="T27" s="579"/>
      <c r="U27" s="579"/>
      <c r="V27" s="579"/>
      <c r="W27" s="579"/>
      <c r="X27" s="579"/>
      <c r="Y27" s="591"/>
      <c r="Z27" s="581">
        <v>6.7</v>
      </c>
      <c r="AA27" s="581"/>
      <c r="AB27" s="581"/>
      <c r="AC27" s="581"/>
      <c r="AD27" s="582" t="s">
        <v>111</v>
      </c>
      <c r="AE27" s="582"/>
      <c r="AF27" s="582"/>
      <c r="AG27" s="582"/>
      <c r="AH27" s="582"/>
      <c r="AI27" s="582"/>
      <c r="AJ27" s="582"/>
      <c r="AK27" s="582"/>
      <c r="AL27" s="592" t="s">
        <v>111</v>
      </c>
      <c r="AM27" s="593"/>
      <c r="AN27" s="593"/>
      <c r="AO27" s="594"/>
      <c r="AP27" s="587" t="s">
        <v>281</v>
      </c>
      <c r="AQ27" s="588"/>
      <c r="AR27" s="588"/>
      <c r="AS27" s="588"/>
      <c r="AT27" s="588"/>
      <c r="AU27" s="588"/>
      <c r="AV27" s="588"/>
      <c r="AW27" s="588"/>
      <c r="AX27" s="588"/>
      <c r="AY27" s="588"/>
      <c r="AZ27" s="588"/>
      <c r="BA27" s="588"/>
      <c r="BB27" s="588"/>
      <c r="BC27" s="588"/>
      <c r="BD27" s="588"/>
      <c r="BE27" s="588"/>
      <c r="BF27" s="589"/>
      <c r="BG27" s="590">
        <v>8754889</v>
      </c>
      <c r="BH27" s="579"/>
      <c r="BI27" s="579"/>
      <c r="BJ27" s="579"/>
      <c r="BK27" s="579"/>
      <c r="BL27" s="579"/>
      <c r="BM27" s="579"/>
      <c r="BN27" s="591"/>
      <c r="BO27" s="581">
        <v>100</v>
      </c>
      <c r="BP27" s="581"/>
      <c r="BQ27" s="581"/>
      <c r="BR27" s="581"/>
      <c r="BS27" s="578">
        <v>84482</v>
      </c>
      <c r="BT27" s="579"/>
      <c r="BU27" s="579"/>
      <c r="BV27" s="579"/>
      <c r="BW27" s="579"/>
      <c r="BX27" s="579"/>
      <c r="BY27" s="579"/>
      <c r="BZ27" s="579"/>
      <c r="CA27" s="579"/>
      <c r="CB27" s="580"/>
      <c r="CD27" s="609" t="s">
        <v>282</v>
      </c>
      <c r="CE27" s="610"/>
      <c r="CF27" s="610"/>
      <c r="CG27" s="610"/>
      <c r="CH27" s="610"/>
      <c r="CI27" s="610"/>
      <c r="CJ27" s="610"/>
      <c r="CK27" s="610"/>
      <c r="CL27" s="610"/>
      <c r="CM27" s="610"/>
      <c r="CN27" s="610"/>
      <c r="CO27" s="610"/>
      <c r="CP27" s="610"/>
      <c r="CQ27" s="611"/>
      <c r="CR27" s="590">
        <v>6741798</v>
      </c>
      <c r="CS27" s="630"/>
      <c r="CT27" s="630"/>
      <c r="CU27" s="630"/>
      <c r="CV27" s="630"/>
      <c r="CW27" s="630"/>
      <c r="CX27" s="630"/>
      <c r="CY27" s="631"/>
      <c r="CZ27" s="632">
        <v>28.4</v>
      </c>
      <c r="DA27" s="633"/>
      <c r="DB27" s="633"/>
      <c r="DC27" s="634"/>
      <c r="DD27" s="578">
        <v>1967295</v>
      </c>
      <c r="DE27" s="630"/>
      <c r="DF27" s="630"/>
      <c r="DG27" s="630"/>
      <c r="DH27" s="630"/>
      <c r="DI27" s="630"/>
      <c r="DJ27" s="630"/>
      <c r="DK27" s="631"/>
      <c r="DL27" s="578">
        <v>1948456</v>
      </c>
      <c r="DM27" s="630"/>
      <c r="DN27" s="630"/>
      <c r="DO27" s="630"/>
      <c r="DP27" s="630"/>
      <c r="DQ27" s="630"/>
      <c r="DR27" s="630"/>
      <c r="DS27" s="630"/>
      <c r="DT27" s="630"/>
      <c r="DU27" s="630"/>
      <c r="DV27" s="631"/>
      <c r="DW27" s="592">
        <v>13</v>
      </c>
      <c r="DX27" s="621"/>
      <c r="DY27" s="621"/>
      <c r="DZ27" s="621"/>
      <c r="EA27" s="621"/>
      <c r="EB27" s="621"/>
      <c r="EC27" s="622"/>
    </row>
    <row r="28" spans="2:133" ht="11.25" customHeight="1" x14ac:dyDescent="0.15">
      <c r="B28" s="587" t="s">
        <v>283</v>
      </c>
      <c r="C28" s="588"/>
      <c r="D28" s="588"/>
      <c r="E28" s="588"/>
      <c r="F28" s="588"/>
      <c r="G28" s="588"/>
      <c r="H28" s="588"/>
      <c r="I28" s="588"/>
      <c r="J28" s="588"/>
      <c r="K28" s="588"/>
      <c r="L28" s="588"/>
      <c r="M28" s="588"/>
      <c r="N28" s="588"/>
      <c r="O28" s="588"/>
      <c r="P28" s="588"/>
      <c r="Q28" s="589"/>
      <c r="R28" s="590">
        <v>22326</v>
      </c>
      <c r="S28" s="579"/>
      <c r="T28" s="579"/>
      <c r="U28" s="579"/>
      <c r="V28" s="579"/>
      <c r="W28" s="579"/>
      <c r="X28" s="579"/>
      <c r="Y28" s="591"/>
      <c r="Z28" s="581">
        <v>0.1</v>
      </c>
      <c r="AA28" s="581"/>
      <c r="AB28" s="581"/>
      <c r="AC28" s="581"/>
      <c r="AD28" s="582">
        <v>13268</v>
      </c>
      <c r="AE28" s="582"/>
      <c r="AF28" s="582"/>
      <c r="AG28" s="582"/>
      <c r="AH28" s="582"/>
      <c r="AI28" s="582"/>
      <c r="AJ28" s="582"/>
      <c r="AK28" s="582"/>
      <c r="AL28" s="592">
        <v>0.1</v>
      </c>
      <c r="AM28" s="593"/>
      <c r="AN28" s="593"/>
      <c r="AO28" s="594"/>
      <c r="AP28" s="636"/>
      <c r="AQ28" s="637"/>
      <c r="AR28" s="637"/>
      <c r="AS28" s="637"/>
      <c r="AT28" s="637"/>
      <c r="AU28" s="637"/>
      <c r="AV28" s="637"/>
      <c r="AW28" s="637"/>
      <c r="AX28" s="637"/>
      <c r="AY28" s="637"/>
      <c r="AZ28" s="637"/>
      <c r="BA28" s="637"/>
      <c r="BB28" s="637"/>
      <c r="BC28" s="637"/>
      <c r="BD28" s="637"/>
      <c r="BE28" s="637"/>
      <c r="BF28" s="638"/>
      <c r="BG28" s="590"/>
      <c r="BH28" s="579"/>
      <c r="BI28" s="579"/>
      <c r="BJ28" s="579"/>
      <c r="BK28" s="579"/>
      <c r="BL28" s="579"/>
      <c r="BM28" s="579"/>
      <c r="BN28" s="591"/>
      <c r="BO28" s="581"/>
      <c r="BP28" s="581"/>
      <c r="BQ28" s="581"/>
      <c r="BR28" s="581"/>
      <c r="BS28" s="582"/>
      <c r="BT28" s="582"/>
      <c r="BU28" s="582"/>
      <c r="BV28" s="582"/>
      <c r="BW28" s="582"/>
      <c r="BX28" s="582"/>
      <c r="BY28" s="582"/>
      <c r="BZ28" s="582"/>
      <c r="CA28" s="582"/>
      <c r="CB28" s="583"/>
      <c r="CD28" s="609" t="s">
        <v>284</v>
      </c>
      <c r="CE28" s="610"/>
      <c r="CF28" s="610"/>
      <c r="CG28" s="610"/>
      <c r="CH28" s="610"/>
      <c r="CI28" s="610"/>
      <c r="CJ28" s="610"/>
      <c r="CK28" s="610"/>
      <c r="CL28" s="610"/>
      <c r="CM28" s="610"/>
      <c r="CN28" s="610"/>
      <c r="CO28" s="610"/>
      <c r="CP28" s="610"/>
      <c r="CQ28" s="611"/>
      <c r="CR28" s="590">
        <v>2076149</v>
      </c>
      <c r="CS28" s="579"/>
      <c r="CT28" s="579"/>
      <c r="CU28" s="579"/>
      <c r="CV28" s="579"/>
      <c r="CW28" s="579"/>
      <c r="CX28" s="579"/>
      <c r="CY28" s="591"/>
      <c r="CZ28" s="632">
        <v>8.6999999999999993</v>
      </c>
      <c r="DA28" s="633"/>
      <c r="DB28" s="633"/>
      <c r="DC28" s="634"/>
      <c r="DD28" s="578">
        <v>2076149</v>
      </c>
      <c r="DE28" s="579"/>
      <c r="DF28" s="579"/>
      <c r="DG28" s="579"/>
      <c r="DH28" s="579"/>
      <c r="DI28" s="579"/>
      <c r="DJ28" s="579"/>
      <c r="DK28" s="591"/>
      <c r="DL28" s="578">
        <v>2074691</v>
      </c>
      <c r="DM28" s="579"/>
      <c r="DN28" s="579"/>
      <c r="DO28" s="579"/>
      <c r="DP28" s="579"/>
      <c r="DQ28" s="579"/>
      <c r="DR28" s="579"/>
      <c r="DS28" s="579"/>
      <c r="DT28" s="579"/>
      <c r="DU28" s="579"/>
      <c r="DV28" s="591"/>
      <c r="DW28" s="592">
        <v>13.9</v>
      </c>
      <c r="DX28" s="621"/>
      <c r="DY28" s="621"/>
      <c r="DZ28" s="621"/>
      <c r="EA28" s="621"/>
      <c r="EB28" s="621"/>
      <c r="EC28" s="622"/>
    </row>
    <row r="29" spans="2:133" ht="11.25" customHeight="1" x14ac:dyDescent="0.15">
      <c r="B29" s="587" t="s">
        <v>285</v>
      </c>
      <c r="C29" s="588"/>
      <c r="D29" s="588"/>
      <c r="E29" s="588"/>
      <c r="F29" s="588"/>
      <c r="G29" s="588"/>
      <c r="H29" s="588"/>
      <c r="I29" s="588"/>
      <c r="J29" s="588"/>
      <c r="K29" s="588"/>
      <c r="L29" s="588"/>
      <c r="M29" s="588"/>
      <c r="N29" s="588"/>
      <c r="O29" s="588"/>
      <c r="P29" s="588"/>
      <c r="Q29" s="589"/>
      <c r="R29" s="590">
        <v>126200</v>
      </c>
      <c r="S29" s="579"/>
      <c r="T29" s="579"/>
      <c r="U29" s="579"/>
      <c r="V29" s="579"/>
      <c r="W29" s="579"/>
      <c r="X29" s="579"/>
      <c r="Y29" s="591"/>
      <c r="Z29" s="581">
        <v>0.5</v>
      </c>
      <c r="AA29" s="581"/>
      <c r="AB29" s="581"/>
      <c r="AC29" s="581"/>
      <c r="AD29" s="582" t="s">
        <v>111</v>
      </c>
      <c r="AE29" s="582"/>
      <c r="AF29" s="582"/>
      <c r="AG29" s="582"/>
      <c r="AH29" s="582"/>
      <c r="AI29" s="582"/>
      <c r="AJ29" s="582"/>
      <c r="AK29" s="582"/>
      <c r="AL29" s="592" t="s">
        <v>111</v>
      </c>
      <c r="AM29" s="593"/>
      <c r="AN29" s="593"/>
      <c r="AO29" s="594"/>
      <c r="AP29" s="571" t="s">
        <v>204</v>
      </c>
      <c r="AQ29" s="572"/>
      <c r="AR29" s="572"/>
      <c r="AS29" s="572"/>
      <c r="AT29" s="572"/>
      <c r="AU29" s="572"/>
      <c r="AV29" s="572"/>
      <c r="AW29" s="572"/>
      <c r="AX29" s="572"/>
      <c r="AY29" s="572"/>
      <c r="AZ29" s="572"/>
      <c r="BA29" s="572"/>
      <c r="BB29" s="572"/>
      <c r="BC29" s="572"/>
      <c r="BD29" s="572"/>
      <c r="BE29" s="572"/>
      <c r="BF29" s="573"/>
      <c r="BG29" s="571" t="s">
        <v>286</v>
      </c>
      <c r="BH29" s="642"/>
      <c r="BI29" s="642"/>
      <c r="BJ29" s="642"/>
      <c r="BK29" s="642"/>
      <c r="BL29" s="642"/>
      <c r="BM29" s="642"/>
      <c r="BN29" s="642"/>
      <c r="BO29" s="642"/>
      <c r="BP29" s="642"/>
      <c r="BQ29" s="643"/>
      <c r="BR29" s="571" t="s">
        <v>287</v>
      </c>
      <c r="BS29" s="642"/>
      <c r="BT29" s="642"/>
      <c r="BU29" s="642"/>
      <c r="BV29" s="642"/>
      <c r="BW29" s="642"/>
      <c r="BX29" s="642"/>
      <c r="BY29" s="642"/>
      <c r="BZ29" s="642"/>
      <c r="CA29" s="642"/>
      <c r="CB29" s="643"/>
      <c r="CD29" s="656" t="s">
        <v>288</v>
      </c>
      <c r="CE29" s="657"/>
      <c r="CF29" s="609" t="s">
        <v>57</v>
      </c>
      <c r="CG29" s="610"/>
      <c r="CH29" s="610"/>
      <c r="CI29" s="610"/>
      <c r="CJ29" s="610"/>
      <c r="CK29" s="610"/>
      <c r="CL29" s="610"/>
      <c r="CM29" s="610"/>
      <c r="CN29" s="610"/>
      <c r="CO29" s="610"/>
      <c r="CP29" s="610"/>
      <c r="CQ29" s="611"/>
      <c r="CR29" s="590">
        <v>2070973</v>
      </c>
      <c r="CS29" s="630"/>
      <c r="CT29" s="630"/>
      <c r="CU29" s="630"/>
      <c r="CV29" s="630"/>
      <c r="CW29" s="630"/>
      <c r="CX29" s="630"/>
      <c r="CY29" s="631"/>
      <c r="CZ29" s="632">
        <v>8.6999999999999993</v>
      </c>
      <c r="DA29" s="633"/>
      <c r="DB29" s="633"/>
      <c r="DC29" s="634"/>
      <c r="DD29" s="578">
        <v>2070973</v>
      </c>
      <c r="DE29" s="630"/>
      <c r="DF29" s="630"/>
      <c r="DG29" s="630"/>
      <c r="DH29" s="630"/>
      <c r="DI29" s="630"/>
      <c r="DJ29" s="630"/>
      <c r="DK29" s="631"/>
      <c r="DL29" s="578">
        <v>2069515</v>
      </c>
      <c r="DM29" s="630"/>
      <c r="DN29" s="630"/>
      <c r="DO29" s="630"/>
      <c r="DP29" s="630"/>
      <c r="DQ29" s="630"/>
      <c r="DR29" s="630"/>
      <c r="DS29" s="630"/>
      <c r="DT29" s="630"/>
      <c r="DU29" s="630"/>
      <c r="DV29" s="631"/>
      <c r="DW29" s="592">
        <v>13.8</v>
      </c>
      <c r="DX29" s="621"/>
      <c r="DY29" s="621"/>
      <c r="DZ29" s="621"/>
      <c r="EA29" s="621"/>
      <c r="EB29" s="621"/>
      <c r="EC29" s="622"/>
    </row>
    <row r="30" spans="2:133" ht="11.25" customHeight="1" x14ac:dyDescent="0.15">
      <c r="B30" s="587" t="s">
        <v>289</v>
      </c>
      <c r="C30" s="588"/>
      <c r="D30" s="588"/>
      <c r="E30" s="588"/>
      <c r="F30" s="588"/>
      <c r="G30" s="588"/>
      <c r="H30" s="588"/>
      <c r="I30" s="588"/>
      <c r="J30" s="588"/>
      <c r="K30" s="588"/>
      <c r="L30" s="588"/>
      <c r="M30" s="588"/>
      <c r="N30" s="588"/>
      <c r="O30" s="588"/>
      <c r="P30" s="588"/>
      <c r="Q30" s="589"/>
      <c r="R30" s="590">
        <v>140000</v>
      </c>
      <c r="S30" s="579"/>
      <c r="T30" s="579"/>
      <c r="U30" s="579"/>
      <c r="V30" s="579"/>
      <c r="W30" s="579"/>
      <c r="X30" s="579"/>
      <c r="Y30" s="591"/>
      <c r="Z30" s="581">
        <v>0.6</v>
      </c>
      <c r="AA30" s="581"/>
      <c r="AB30" s="581"/>
      <c r="AC30" s="581"/>
      <c r="AD30" s="582" t="s">
        <v>111</v>
      </c>
      <c r="AE30" s="582"/>
      <c r="AF30" s="582"/>
      <c r="AG30" s="582"/>
      <c r="AH30" s="582"/>
      <c r="AI30" s="582"/>
      <c r="AJ30" s="582"/>
      <c r="AK30" s="582"/>
      <c r="AL30" s="592" t="s">
        <v>111</v>
      </c>
      <c r="AM30" s="593"/>
      <c r="AN30" s="593"/>
      <c r="AO30" s="594"/>
      <c r="AP30" s="644" t="s">
        <v>290</v>
      </c>
      <c r="AQ30" s="645"/>
      <c r="AR30" s="645"/>
      <c r="AS30" s="645"/>
      <c r="AT30" s="639" t="s">
        <v>291</v>
      </c>
      <c r="AU30" s="184"/>
      <c r="AV30" s="184"/>
      <c r="AW30" s="184"/>
      <c r="AX30" s="595" t="s">
        <v>170</v>
      </c>
      <c r="AY30" s="596"/>
      <c r="AZ30" s="596"/>
      <c r="BA30" s="596"/>
      <c r="BB30" s="596"/>
      <c r="BC30" s="596"/>
      <c r="BD30" s="596"/>
      <c r="BE30" s="596"/>
      <c r="BF30" s="597"/>
      <c r="BG30" s="653">
        <v>98.8</v>
      </c>
      <c r="BH30" s="654"/>
      <c r="BI30" s="654"/>
      <c r="BJ30" s="654"/>
      <c r="BK30" s="654"/>
      <c r="BL30" s="654"/>
      <c r="BM30" s="604">
        <v>96.8</v>
      </c>
      <c r="BN30" s="654"/>
      <c r="BO30" s="654"/>
      <c r="BP30" s="654"/>
      <c r="BQ30" s="655"/>
      <c r="BR30" s="653">
        <v>98.5</v>
      </c>
      <c r="BS30" s="654"/>
      <c r="BT30" s="654"/>
      <c r="BU30" s="654"/>
      <c r="BV30" s="654"/>
      <c r="BW30" s="654"/>
      <c r="BX30" s="604">
        <v>95.7</v>
      </c>
      <c r="BY30" s="654"/>
      <c r="BZ30" s="654"/>
      <c r="CA30" s="654"/>
      <c r="CB30" s="655"/>
      <c r="CD30" s="658"/>
      <c r="CE30" s="659"/>
      <c r="CF30" s="609" t="s">
        <v>292</v>
      </c>
      <c r="CG30" s="610"/>
      <c r="CH30" s="610"/>
      <c r="CI30" s="610"/>
      <c r="CJ30" s="610"/>
      <c r="CK30" s="610"/>
      <c r="CL30" s="610"/>
      <c r="CM30" s="610"/>
      <c r="CN30" s="610"/>
      <c r="CO30" s="610"/>
      <c r="CP30" s="610"/>
      <c r="CQ30" s="611"/>
      <c r="CR30" s="590">
        <v>1867476</v>
      </c>
      <c r="CS30" s="579"/>
      <c r="CT30" s="579"/>
      <c r="CU30" s="579"/>
      <c r="CV30" s="579"/>
      <c r="CW30" s="579"/>
      <c r="CX30" s="579"/>
      <c r="CY30" s="591"/>
      <c r="CZ30" s="632">
        <v>7.9</v>
      </c>
      <c r="DA30" s="633"/>
      <c r="DB30" s="633"/>
      <c r="DC30" s="634"/>
      <c r="DD30" s="578">
        <v>1867476</v>
      </c>
      <c r="DE30" s="579"/>
      <c r="DF30" s="579"/>
      <c r="DG30" s="579"/>
      <c r="DH30" s="579"/>
      <c r="DI30" s="579"/>
      <c r="DJ30" s="579"/>
      <c r="DK30" s="591"/>
      <c r="DL30" s="578">
        <v>1866018</v>
      </c>
      <c r="DM30" s="579"/>
      <c r="DN30" s="579"/>
      <c r="DO30" s="579"/>
      <c r="DP30" s="579"/>
      <c r="DQ30" s="579"/>
      <c r="DR30" s="579"/>
      <c r="DS30" s="579"/>
      <c r="DT30" s="579"/>
      <c r="DU30" s="579"/>
      <c r="DV30" s="591"/>
      <c r="DW30" s="592">
        <v>12.5</v>
      </c>
      <c r="DX30" s="621"/>
      <c r="DY30" s="621"/>
      <c r="DZ30" s="621"/>
      <c r="EA30" s="621"/>
      <c r="EB30" s="621"/>
      <c r="EC30" s="622"/>
    </row>
    <row r="31" spans="2:133" ht="11.25" customHeight="1" x14ac:dyDescent="0.15">
      <c r="B31" s="587" t="s">
        <v>293</v>
      </c>
      <c r="C31" s="588"/>
      <c r="D31" s="588"/>
      <c r="E31" s="588"/>
      <c r="F31" s="588"/>
      <c r="G31" s="588"/>
      <c r="H31" s="588"/>
      <c r="I31" s="588"/>
      <c r="J31" s="588"/>
      <c r="K31" s="588"/>
      <c r="L31" s="588"/>
      <c r="M31" s="588"/>
      <c r="N31" s="588"/>
      <c r="O31" s="588"/>
      <c r="P31" s="588"/>
      <c r="Q31" s="589"/>
      <c r="R31" s="590">
        <v>208527</v>
      </c>
      <c r="S31" s="579"/>
      <c r="T31" s="579"/>
      <c r="U31" s="579"/>
      <c r="V31" s="579"/>
      <c r="W31" s="579"/>
      <c r="X31" s="579"/>
      <c r="Y31" s="591"/>
      <c r="Z31" s="581">
        <v>0.9</v>
      </c>
      <c r="AA31" s="581"/>
      <c r="AB31" s="581"/>
      <c r="AC31" s="581"/>
      <c r="AD31" s="582" t="s">
        <v>111</v>
      </c>
      <c r="AE31" s="582"/>
      <c r="AF31" s="582"/>
      <c r="AG31" s="582"/>
      <c r="AH31" s="582"/>
      <c r="AI31" s="582"/>
      <c r="AJ31" s="582"/>
      <c r="AK31" s="582"/>
      <c r="AL31" s="592" t="s">
        <v>111</v>
      </c>
      <c r="AM31" s="593"/>
      <c r="AN31" s="593"/>
      <c r="AO31" s="594"/>
      <c r="AP31" s="646"/>
      <c r="AQ31" s="647"/>
      <c r="AR31" s="647"/>
      <c r="AS31" s="647"/>
      <c r="AT31" s="640"/>
      <c r="AU31" s="183" t="s">
        <v>294</v>
      </c>
      <c r="AV31" s="183"/>
      <c r="AW31" s="183"/>
      <c r="AX31" s="587" t="s">
        <v>295</v>
      </c>
      <c r="AY31" s="588"/>
      <c r="AZ31" s="588"/>
      <c r="BA31" s="588"/>
      <c r="BB31" s="588"/>
      <c r="BC31" s="588"/>
      <c r="BD31" s="588"/>
      <c r="BE31" s="588"/>
      <c r="BF31" s="589"/>
      <c r="BG31" s="650">
        <v>98.8</v>
      </c>
      <c r="BH31" s="630"/>
      <c r="BI31" s="630"/>
      <c r="BJ31" s="630"/>
      <c r="BK31" s="630"/>
      <c r="BL31" s="630"/>
      <c r="BM31" s="593">
        <v>97</v>
      </c>
      <c r="BN31" s="651"/>
      <c r="BO31" s="651"/>
      <c r="BP31" s="651"/>
      <c r="BQ31" s="652"/>
      <c r="BR31" s="650">
        <v>98.7</v>
      </c>
      <c r="BS31" s="630"/>
      <c r="BT31" s="630"/>
      <c r="BU31" s="630"/>
      <c r="BV31" s="630"/>
      <c r="BW31" s="630"/>
      <c r="BX31" s="593">
        <v>95.5</v>
      </c>
      <c r="BY31" s="651"/>
      <c r="BZ31" s="651"/>
      <c r="CA31" s="651"/>
      <c r="CB31" s="652"/>
      <c r="CD31" s="658"/>
      <c r="CE31" s="659"/>
      <c r="CF31" s="609" t="s">
        <v>296</v>
      </c>
      <c r="CG31" s="610"/>
      <c r="CH31" s="610"/>
      <c r="CI31" s="610"/>
      <c r="CJ31" s="610"/>
      <c r="CK31" s="610"/>
      <c r="CL31" s="610"/>
      <c r="CM31" s="610"/>
      <c r="CN31" s="610"/>
      <c r="CO31" s="610"/>
      <c r="CP31" s="610"/>
      <c r="CQ31" s="611"/>
      <c r="CR31" s="590">
        <v>203497</v>
      </c>
      <c r="CS31" s="630"/>
      <c r="CT31" s="630"/>
      <c r="CU31" s="630"/>
      <c r="CV31" s="630"/>
      <c r="CW31" s="630"/>
      <c r="CX31" s="630"/>
      <c r="CY31" s="631"/>
      <c r="CZ31" s="632">
        <v>0.9</v>
      </c>
      <c r="DA31" s="633"/>
      <c r="DB31" s="633"/>
      <c r="DC31" s="634"/>
      <c r="DD31" s="578">
        <v>203497</v>
      </c>
      <c r="DE31" s="630"/>
      <c r="DF31" s="630"/>
      <c r="DG31" s="630"/>
      <c r="DH31" s="630"/>
      <c r="DI31" s="630"/>
      <c r="DJ31" s="630"/>
      <c r="DK31" s="631"/>
      <c r="DL31" s="578">
        <v>203497</v>
      </c>
      <c r="DM31" s="630"/>
      <c r="DN31" s="630"/>
      <c r="DO31" s="630"/>
      <c r="DP31" s="630"/>
      <c r="DQ31" s="630"/>
      <c r="DR31" s="630"/>
      <c r="DS31" s="630"/>
      <c r="DT31" s="630"/>
      <c r="DU31" s="630"/>
      <c r="DV31" s="631"/>
      <c r="DW31" s="592">
        <v>1.4</v>
      </c>
      <c r="DX31" s="621"/>
      <c r="DY31" s="621"/>
      <c r="DZ31" s="621"/>
      <c r="EA31" s="621"/>
      <c r="EB31" s="621"/>
      <c r="EC31" s="622"/>
    </row>
    <row r="32" spans="2:133" ht="11.25" customHeight="1" x14ac:dyDescent="0.15">
      <c r="B32" s="587" t="s">
        <v>297</v>
      </c>
      <c r="C32" s="588"/>
      <c r="D32" s="588"/>
      <c r="E32" s="588"/>
      <c r="F32" s="588"/>
      <c r="G32" s="588"/>
      <c r="H32" s="588"/>
      <c r="I32" s="588"/>
      <c r="J32" s="588"/>
      <c r="K32" s="588"/>
      <c r="L32" s="588"/>
      <c r="M32" s="588"/>
      <c r="N32" s="588"/>
      <c r="O32" s="588"/>
      <c r="P32" s="588"/>
      <c r="Q32" s="589"/>
      <c r="R32" s="590">
        <v>880548</v>
      </c>
      <c r="S32" s="579"/>
      <c r="T32" s="579"/>
      <c r="U32" s="579"/>
      <c r="V32" s="579"/>
      <c r="W32" s="579"/>
      <c r="X32" s="579"/>
      <c r="Y32" s="591"/>
      <c r="Z32" s="581">
        <v>3.7</v>
      </c>
      <c r="AA32" s="581"/>
      <c r="AB32" s="581"/>
      <c r="AC32" s="581"/>
      <c r="AD32" s="582">
        <v>41</v>
      </c>
      <c r="AE32" s="582"/>
      <c r="AF32" s="582"/>
      <c r="AG32" s="582"/>
      <c r="AH32" s="582"/>
      <c r="AI32" s="582"/>
      <c r="AJ32" s="582"/>
      <c r="AK32" s="582"/>
      <c r="AL32" s="592">
        <v>0</v>
      </c>
      <c r="AM32" s="593"/>
      <c r="AN32" s="593"/>
      <c r="AO32" s="594"/>
      <c r="AP32" s="648"/>
      <c r="AQ32" s="649"/>
      <c r="AR32" s="649"/>
      <c r="AS32" s="649"/>
      <c r="AT32" s="641"/>
      <c r="AU32" s="185"/>
      <c r="AV32" s="185"/>
      <c r="AW32" s="185"/>
      <c r="AX32" s="636" t="s">
        <v>298</v>
      </c>
      <c r="AY32" s="637"/>
      <c r="AZ32" s="637"/>
      <c r="BA32" s="637"/>
      <c r="BB32" s="637"/>
      <c r="BC32" s="637"/>
      <c r="BD32" s="637"/>
      <c r="BE32" s="637"/>
      <c r="BF32" s="638"/>
      <c r="BG32" s="662">
        <v>98.7</v>
      </c>
      <c r="BH32" s="663"/>
      <c r="BI32" s="663"/>
      <c r="BJ32" s="663"/>
      <c r="BK32" s="663"/>
      <c r="BL32" s="663"/>
      <c r="BM32" s="664">
        <v>96.5</v>
      </c>
      <c r="BN32" s="663"/>
      <c r="BO32" s="663"/>
      <c r="BP32" s="663"/>
      <c r="BQ32" s="665"/>
      <c r="BR32" s="662">
        <v>98.2</v>
      </c>
      <c r="BS32" s="663"/>
      <c r="BT32" s="663"/>
      <c r="BU32" s="663"/>
      <c r="BV32" s="663"/>
      <c r="BW32" s="663"/>
      <c r="BX32" s="664">
        <v>95.6</v>
      </c>
      <c r="BY32" s="663"/>
      <c r="BZ32" s="663"/>
      <c r="CA32" s="663"/>
      <c r="CB32" s="665"/>
      <c r="CD32" s="660"/>
      <c r="CE32" s="661"/>
      <c r="CF32" s="609" t="s">
        <v>299</v>
      </c>
      <c r="CG32" s="610"/>
      <c r="CH32" s="610"/>
      <c r="CI32" s="610"/>
      <c r="CJ32" s="610"/>
      <c r="CK32" s="610"/>
      <c r="CL32" s="610"/>
      <c r="CM32" s="610"/>
      <c r="CN32" s="610"/>
      <c r="CO32" s="610"/>
      <c r="CP32" s="610"/>
      <c r="CQ32" s="611"/>
      <c r="CR32" s="590">
        <v>5176</v>
      </c>
      <c r="CS32" s="579"/>
      <c r="CT32" s="579"/>
      <c r="CU32" s="579"/>
      <c r="CV32" s="579"/>
      <c r="CW32" s="579"/>
      <c r="CX32" s="579"/>
      <c r="CY32" s="591"/>
      <c r="CZ32" s="632">
        <v>0</v>
      </c>
      <c r="DA32" s="633"/>
      <c r="DB32" s="633"/>
      <c r="DC32" s="634"/>
      <c r="DD32" s="578">
        <v>5176</v>
      </c>
      <c r="DE32" s="579"/>
      <c r="DF32" s="579"/>
      <c r="DG32" s="579"/>
      <c r="DH32" s="579"/>
      <c r="DI32" s="579"/>
      <c r="DJ32" s="579"/>
      <c r="DK32" s="591"/>
      <c r="DL32" s="578">
        <v>5176</v>
      </c>
      <c r="DM32" s="579"/>
      <c r="DN32" s="579"/>
      <c r="DO32" s="579"/>
      <c r="DP32" s="579"/>
      <c r="DQ32" s="579"/>
      <c r="DR32" s="579"/>
      <c r="DS32" s="579"/>
      <c r="DT32" s="579"/>
      <c r="DU32" s="579"/>
      <c r="DV32" s="591"/>
      <c r="DW32" s="592">
        <v>0</v>
      </c>
      <c r="DX32" s="621"/>
      <c r="DY32" s="621"/>
      <c r="DZ32" s="621"/>
      <c r="EA32" s="621"/>
      <c r="EB32" s="621"/>
      <c r="EC32" s="622"/>
    </row>
    <row r="33" spans="2:133" ht="11.25" customHeight="1" x14ac:dyDescent="0.15">
      <c r="B33" s="587" t="s">
        <v>300</v>
      </c>
      <c r="C33" s="588"/>
      <c r="D33" s="588"/>
      <c r="E33" s="588"/>
      <c r="F33" s="588"/>
      <c r="G33" s="588"/>
      <c r="H33" s="588"/>
      <c r="I33" s="588"/>
      <c r="J33" s="588"/>
      <c r="K33" s="588"/>
      <c r="L33" s="588"/>
      <c r="M33" s="588"/>
      <c r="N33" s="588"/>
      <c r="O33" s="588"/>
      <c r="P33" s="588"/>
      <c r="Q33" s="589"/>
      <c r="R33" s="590">
        <v>1261923</v>
      </c>
      <c r="S33" s="579"/>
      <c r="T33" s="579"/>
      <c r="U33" s="579"/>
      <c r="V33" s="579"/>
      <c r="W33" s="579"/>
      <c r="X33" s="579"/>
      <c r="Y33" s="591"/>
      <c r="Z33" s="581">
        <v>5.3</v>
      </c>
      <c r="AA33" s="581"/>
      <c r="AB33" s="581"/>
      <c r="AC33" s="581"/>
      <c r="AD33" s="582" t="s">
        <v>111</v>
      </c>
      <c r="AE33" s="582"/>
      <c r="AF33" s="582"/>
      <c r="AG33" s="582"/>
      <c r="AH33" s="582"/>
      <c r="AI33" s="582"/>
      <c r="AJ33" s="582"/>
      <c r="AK33" s="582"/>
      <c r="AL33" s="592" t="s">
        <v>111</v>
      </c>
      <c r="AM33" s="593"/>
      <c r="AN33" s="593"/>
      <c r="AO33" s="594"/>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301</v>
      </c>
      <c r="CE33" s="610"/>
      <c r="CF33" s="610"/>
      <c r="CG33" s="610"/>
      <c r="CH33" s="610"/>
      <c r="CI33" s="610"/>
      <c r="CJ33" s="610"/>
      <c r="CK33" s="610"/>
      <c r="CL33" s="610"/>
      <c r="CM33" s="610"/>
      <c r="CN33" s="610"/>
      <c r="CO33" s="610"/>
      <c r="CP33" s="610"/>
      <c r="CQ33" s="611"/>
      <c r="CR33" s="590">
        <v>9947724</v>
      </c>
      <c r="CS33" s="630"/>
      <c r="CT33" s="630"/>
      <c r="CU33" s="630"/>
      <c r="CV33" s="630"/>
      <c r="CW33" s="630"/>
      <c r="CX33" s="630"/>
      <c r="CY33" s="631"/>
      <c r="CZ33" s="632">
        <v>41.9</v>
      </c>
      <c r="DA33" s="633"/>
      <c r="DB33" s="633"/>
      <c r="DC33" s="634"/>
      <c r="DD33" s="578">
        <v>8042839</v>
      </c>
      <c r="DE33" s="630"/>
      <c r="DF33" s="630"/>
      <c r="DG33" s="630"/>
      <c r="DH33" s="630"/>
      <c r="DI33" s="630"/>
      <c r="DJ33" s="630"/>
      <c r="DK33" s="631"/>
      <c r="DL33" s="578">
        <v>7123481</v>
      </c>
      <c r="DM33" s="630"/>
      <c r="DN33" s="630"/>
      <c r="DO33" s="630"/>
      <c r="DP33" s="630"/>
      <c r="DQ33" s="630"/>
      <c r="DR33" s="630"/>
      <c r="DS33" s="630"/>
      <c r="DT33" s="630"/>
      <c r="DU33" s="630"/>
      <c r="DV33" s="631"/>
      <c r="DW33" s="592">
        <v>47.7</v>
      </c>
      <c r="DX33" s="621"/>
      <c r="DY33" s="621"/>
      <c r="DZ33" s="621"/>
      <c r="EA33" s="621"/>
      <c r="EB33" s="621"/>
      <c r="EC33" s="622"/>
    </row>
    <row r="34" spans="2:133" ht="11.25" customHeight="1" x14ac:dyDescent="0.15">
      <c r="B34" s="587" t="s">
        <v>302</v>
      </c>
      <c r="C34" s="588"/>
      <c r="D34" s="588"/>
      <c r="E34" s="588"/>
      <c r="F34" s="588"/>
      <c r="G34" s="588"/>
      <c r="H34" s="588"/>
      <c r="I34" s="588"/>
      <c r="J34" s="588"/>
      <c r="K34" s="588"/>
      <c r="L34" s="588"/>
      <c r="M34" s="588"/>
      <c r="N34" s="588"/>
      <c r="O34" s="588"/>
      <c r="P34" s="588"/>
      <c r="Q34" s="589"/>
      <c r="R34" s="590" t="s">
        <v>111</v>
      </c>
      <c r="S34" s="579"/>
      <c r="T34" s="579"/>
      <c r="U34" s="579"/>
      <c r="V34" s="579"/>
      <c r="W34" s="579"/>
      <c r="X34" s="579"/>
      <c r="Y34" s="591"/>
      <c r="Z34" s="581" t="s">
        <v>111</v>
      </c>
      <c r="AA34" s="581"/>
      <c r="AB34" s="581"/>
      <c r="AC34" s="581"/>
      <c r="AD34" s="582" t="s">
        <v>111</v>
      </c>
      <c r="AE34" s="582"/>
      <c r="AF34" s="582"/>
      <c r="AG34" s="582"/>
      <c r="AH34" s="582"/>
      <c r="AI34" s="582"/>
      <c r="AJ34" s="582"/>
      <c r="AK34" s="582"/>
      <c r="AL34" s="592" t="s">
        <v>111</v>
      </c>
      <c r="AM34" s="593"/>
      <c r="AN34" s="593"/>
      <c r="AO34" s="594"/>
      <c r="AP34" s="188"/>
      <c r="AQ34" s="571" t="s">
        <v>303</v>
      </c>
      <c r="AR34" s="572"/>
      <c r="AS34" s="572"/>
      <c r="AT34" s="572"/>
      <c r="AU34" s="572"/>
      <c r="AV34" s="572"/>
      <c r="AW34" s="572"/>
      <c r="AX34" s="572"/>
      <c r="AY34" s="572"/>
      <c r="AZ34" s="572"/>
      <c r="BA34" s="572"/>
      <c r="BB34" s="572"/>
      <c r="BC34" s="572"/>
      <c r="BD34" s="572"/>
      <c r="BE34" s="572"/>
      <c r="BF34" s="573"/>
      <c r="BG34" s="571" t="s">
        <v>304</v>
      </c>
      <c r="BH34" s="572"/>
      <c r="BI34" s="572"/>
      <c r="BJ34" s="572"/>
      <c r="BK34" s="572"/>
      <c r="BL34" s="572"/>
      <c r="BM34" s="572"/>
      <c r="BN34" s="572"/>
      <c r="BO34" s="572"/>
      <c r="BP34" s="572"/>
      <c r="BQ34" s="572"/>
      <c r="BR34" s="572"/>
      <c r="BS34" s="572"/>
      <c r="BT34" s="572"/>
      <c r="BU34" s="572"/>
      <c r="BV34" s="572"/>
      <c r="BW34" s="572"/>
      <c r="BX34" s="572"/>
      <c r="BY34" s="572"/>
      <c r="BZ34" s="572"/>
      <c r="CA34" s="572"/>
      <c r="CB34" s="573"/>
      <c r="CD34" s="609" t="s">
        <v>305</v>
      </c>
      <c r="CE34" s="610"/>
      <c r="CF34" s="610"/>
      <c r="CG34" s="610"/>
      <c r="CH34" s="610"/>
      <c r="CI34" s="610"/>
      <c r="CJ34" s="610"/>
      <c r="CK34" s="610"/>
      <c r="CL34" s="610"/>
      <c r="CM34" s="610"/>
      <c r="CN34" s="610"/>
      <c r="CO34" s="610"/>
      <c r="CP34" s="610"/>
      <c r="CQ34" s="611"/>
      <c r="CR34" s="590">
        <v>2515537</v>
      </c>
      <c r="CS34" s="579"/>
      <c r="CT34" s="579"/>
      <c r="CU34" s="579"/>
      <c r="CV34" s="579"/>
      <c r="CW34" s="579"/>
      <c r="CX34" s="579"/>
      <c r="CY34" s="591"/>
      <c r="CZ34" s="632">
        <v>10.6</v>
      </c>
      <c r="DA34" s="633"/>
      <c r="DB34" s="633"/>
      <c r="DC34" s="634"/>
      <c r="DD34" s="578">
        <v>2031187</v>
      </c>
      <c r="DE34" s="579"/>
      <c r="DF34" s="579"/>
      <c r="DG34" s="579"/>
      <c r="DH34" s="579"/>
      <c r="DI34" s="579"/>
      <c r="DJ34" s="579"/>
      <c r="DK34" s="591"/>
      <c r="DL34" s="578">
        <v>1868648</v>
      </c>
      <c r="DM34" s="579"/>
      <c r="DN34" s="579"/>
      <c r="DO34" s="579"/>
      <c r="DP34" s="579"/>
      <c r="DQ34" s="579"/>
      <c r="DR34" s="579"/>
      <c r="DS34" s="579"/>
      <c r="DT34" s="579"/>
      <c r="DU34" s="579"/>
      <c r="DV34" s="591"/>
      <c r="DW34" s="592">
        <v>12.5</v>
      </c>
      <c r="DX34" s="621"/>
      <c r="DY34" s="621"/>
      <c r="DZ34" s="621"/>
      <c r="EA34" s="621"/>
      <c r="EB34" s="621"/>
      <c r="EC34" s="622"/>
    </row>
    <row r="35" spans="2:133" ht="11.25" customHeight="1" x14ac:dyDescent="0.15">
      <c r="B35" s="587" t="s">
        <v>306</v>
      </c>
      <c r="C35" s="588"/>
      <c r="D35" s="588"/>
      <c r="E35" s="588"/>
      <c r="F35" s="588"/>
      <c r="G35" s="588"/>
      <c r="H35" s="588"/>
      <c r="I35" s="588"/>
      <c r="J35" s="588"/>
      <c r="K35" s="588"/>
      <c r="L35" s="588"/>
      <c r="M35" s="588"/>
      <c r="N35" s="588"/>
      <c r="O35" s="588"/>
      <c r="P35" s="588"/>
      <c r="Q35" s="589"/>
      <c r="R35" s="590">
        <v>989523</v>
      </c>
      <c r="S35" s="579"/>
      <c r="T35" s="579"/>
      <c r="U35" s="579"/>
      <c r="V35" s="579"/>
      <c r="W35" s="579"/>
      <c r="X35" s="579"/>
      <c r="Y35" s="591"/>
      <c r="Z35" s="581">
        <v>4.0999999999999996</v>
      </c>
      <c r="AA35" s="581"/>
      <c r="AB35" s="581"/>
      <c r="AC35" s="581"/>
      <c r="AD35" s="582" t="s">
        <v>111</v>
      </c>
      <c r="AE35" s="582"/>
      <c r="AF35" s="582"/>
      <c r="AG35" s="582"/>
      <c r="AH35" s="582"/>
      <c r="AI35" s="582"/>
      <c r="AJ35" s="582"/>
      <c r="AK35" s="582"/>
      <c r="AL35" s="592" t="s">
        <v>111</v>
      </c>
      <c r="AM35" s="593"/>
      <c r="AN35" s="593"/>
      <c r="AO35" s="594"/>
      <c r="AP35" s="188"/>
      <c r="AQ35" s="606" t="s">
        <v>307</v>
      </c>
      <c r="AR35" s="607"/>
      <c r="AS35" s="607"/>
      <c r="AT35" s="607"/>
      <c r="AU35" s="607"/>
      <c r="AV35" s="607"/>
      <c r="AW35" s="607"/>
      <c r="AX35" s="607"/>
      <c r="AY35" s="608"/>
      <c r="AZ35" s="598">
        <v>3931834</v>
      </c>
      <c r="BA35" s="599"/>
      <c r="BB35" s="599"/>
      <c r="BC35" s="599"/>
      <c r="BD35" s="599"/>
      <c r="BE35" s="599"/>
      <c r="BF35" s="666"/>
      <c r="BG35" s="606" t="s">
        <v>308</v>
      </c>
      <c r="BH35" s="607"/>
      <c r="BI35" s="607"/>
      <c r="BJ35" s="607"/>
      <c r="BK35" s="607"/>
      <c r="BL35" s="607"/>
      <c r="BM35" s="607"/>
      <c r="BN35" s="607"/>
      <c r="BO35" s="607"/>
      <c r="BP35" s="607"/>
      <c r="BQ35" s="607"/>
      <c r="BR35" s="607"/>
      <c r="BS35" s="607"/>
      <c r="BT35" s="607"/>
      <c r="BU35" s="608"/>
      <c r="BV35" s="598">
        <v>-649545</v>
      </c>
      <c r="BW35" s="599"/>
      <c r="BX35" s="599"/>
      <c r="BY35" s="599"/>
      <c r="BZ35" s="599"/>
      <c r="CA35" s="599"/>
      <c r="CB35" s="666"/>
      <c r="CD35" s="609" t="s">
        <v>309</v>
      </c>
      <c r="CE35" s="610"/>
      <c r="CF35" s="610"/>
      <c r="CG35" s="610"/>
      <c r="CH35" s="610"/>
      <c r="CI35" s="610"/>
      <c r="CJ35" s="610"/>
      <c r="CK35" s="610"/>
      <c r="CL35" s="610"/>
      <c r="CM35" s="610"/>
      <c r="CN35" s="610"/>
      <c r="CO35" s="610"/>
      <c r="CP35" s="610"/>
      <c r="CQ35" s="611"/>
      <c r="CR35" s="590">
        <v>96308</v>
      </c>
      <c r="CS35" s="630"/>
      <c r="CT35" s="630"/>
      <c r="CU35" s="630"/>
      <c r="CV35" s="630"/>
      <c r="CW35" s="630"/>
      <c r="CX35" s="630"/>
      <c r="CY35" s="631"/>
      <c r="CZ35" s="632">
        <v>0.4</v>
      </c>
      <c r="DA35" s="633"/>
      <c r="DB35" s="633"/>
      <c r="DC35" s="634"/>
      <c r="DD35" s="578">
        <v>96217</v>
      </c>
      <c r="DE35" s="630"/>
      <c r="DF35" s="630"/>
      <c r="DG35" s="630"/>
      <c r="DH35" s="630"/>
      <c r="DI35" s="630"/>
      <c r="DJ35" s="630"/>
      <c r="DK35" s="631"/>
      <c r="DL35" s="578">
        <v>96217</v>
      </c>
      <c r="DM35" s="630"/>
      <c r="DN35" s="630"/>
      <c r="DO35" s="630"/>
      <c r="DP35" s="630"/>
      <c r="DQ35" s="630"/>
      <c r="DR35" s="630"/>
      <c r="DS35" s="630"/>
      <c r="DT35" s="630"/>
      <c r="DU35" s="630"/>
      <c r="DV35" s="631"/>
      <c r="DW35" s="592">
        <v>0.6</v>
      </c>
      <c r="DX35" s="621"/>
      <c r="DY35" s="621"/>
      <c r="DZ35" s="621"/>
      <c r="EA35" s="621"/>
      <c r="EB35" s="621"/>
      <c r="EC35" s="622"/>
    </row>
    <row r="36" spans="2:133" ht="11.25" customHeight="1" x14ac:dyDescent="0.15">
      <c r="B36" s="636" t="s">
        <v>310</v>
      </c>
      <c r="C36" s="637"/>
      <c r="D36" s="637"/>
      <c r="E36" s="637"/>
      <c r="F36" s="637"/>
      <c r="G36" s="637"/>
      <c r="H36" s="637"/>
      <c r="I36" s="637"/>
      <c r="J36" s="637"/>
      <c r="K36" s="637"/>
      <c r="L36" s="637"/>
      <c r="M36" s="637"/>
      <c r="N36" s="637"/>
      <c r="O36" s="637"/>
      <c r="P36" s="637"/>
      <c r="Q36" s="638"/>
      <c r="R36" s="667">
        <v>23933202</v>
      </c>
      <c r="S36" s="668"/>
      <c r="T36" s="668"/>
      <c r="U36" s="668"/>
      <c r="V36" s="668"/>
      <c r="W36" s="668"/>
      <c r="X36" s="668"/>
      <c r="Y36" s="669"/>
      <c r="Z36" s="670">
        <v>100</v>
      </c>
      <c r="AA36" s="670"/>
      <c r="AB36" s="670"/>
      <c r="AC36" s="670"/>
      <c r="AD36" s="671">
        <v>13958920</v>
      </c>
      <c r="AE36" s="671"/>
      <c r="AF36" s="671"/>
      <c r="AG36" s="671"/>
      <c r="AH36" s="671"/>
      <c r="AI36" s="671"/>
      <c r="AJ36" s="671"/>
      <c r="AK36" s="671"/>
      <c r="AL36" s="672">
        <v>100</v>
      </c>
      <c r="AM36" s="664"/>
      <c r="AN36" s="664"/>
      <c r="AO36" s="673"/>
      <c r="AQ36" s="674" t="s">
        <v>311</v>
      </c>
      <c r="AR36" s="675"/>
      <c r="AS36" s="675"/>
      <c r="AT36" s="675"/>
      <c r="AU36" s="675"/>
      <c r="AV36" s="675"/>
      <c r="AW36" s="675"/>
      <c r="AX36" s="675"/>
      <c r="AY36" s="676"/>
      <c r="AZ36" s="590">
        <v>865787</v>
      </c>
      <c r="BA36" s="579"/>
      <c r="BB36" s="579"/>
      <c r="BC36" s="579"/>
      <c r="BD36" s="630"/>
      <c r="BE36" s="630"/>
      <c r="BF36" s="652"/>
      <c r="BG36" s="609" t="s">
        <v>312</v>
      </c>
      <c r="BH36" s="610"/>
      <c r="BI36" s="610"/>
      <c r="BJ36" s="610"/>
      <c r="BK36" s="610"/>
      <c r="BL36" s="610"/>
      <c r="BM36" s="610"/>
      <c r="BN36" s="610"/>
      <c r="BO36" s="610"/>
      <c r="BP36" s="610"/>
      <c r="BQ36" s="610"/>
      <c r="BR36" s="610"/>
      <c r="BS36" s="610"/>
      <c r="BT36" s="610"/>
      <c r="BU36" s="611"/>
      <c r="BV36" s="590">
        <v>-750893</v>
      </c>
      <c r="BW36" s="579"/>
      <c r="BX36" s="579"/>
      <c r="BY36" s="579"/>
      <c r="BZ36" s="579"/>
      <c r="CA36" s="579"/>
      <c r="CB36" s="580"/>
      <c r="CD36" s="609" t="s">
        <v>313</v>
      </c>
      <c r="CE36" s="610"/>
      <c r="CF36" s="610"/>
      <c r="CG36" s="610"/>
      <c r="CH36" s="610"/>
      <c r="CI36" s="610"/>
      <c r="CJ36" s="610"/>
      <c r="CK36" s="610"/>
      <c r="CL36" s="610"/>
      <c r="CM36" s="610"/>
      <c r="CN36" s="610"/>
      <c r="CO36" s="610"/>
      <c r="CP36" s="610"/>
      <c r="CQ36" s="611"/>
      <c r="CR36" s="590">
        <v>3904133</v>
      </c>
      <c r="CS36" s="579"/>
      <c r="CT36" s="579"/>
      <c r="CU36" s="579"/>
      <c r="CV36" s="579"/>
      <c r="CW36" s="579"/>
      <c r="CX36" s="579"/>
      <c r="CY36" s="591"/>
      <c r="CZ36" s="632">
        <v>16.399999999999999</v>
      </c>
      <c r="DA36" s="633"/>
      <c r="DB36" s="633"/>
      <c r="DC36" s="634"/>
      <c r="DD36" s="578">
        <v>3803329</v>
      </c>
      <c r="DE36" s="579"/>
      <c r="DF36" s="579"/>
      <c r="DG36" s="579"/>
      <c r="DH36" s="579"/>
      <c r="DI36" s="579"/>
      <c r="DJ36" s="579"/>
      <c r="DK36" s="591"/>
      <c r="DL36" s="578">
        <v>3291319</v>
      </c>
      <c r="DM36" s="579"/>
      <c r="DN36" s="579"/>
      <c r="DO36" s="579"/>
      <c r="DP36" s="579"/>
      <c r="DQ36" s="579"/>
      <c r="DR36" s="579"/>
      <c r="DS36" s="579"/>
      <c r="DT36" s="579"/>
      <c r="DU36" s="579"/>
      <c r="DV36" s="591"/>
      <c r="DW36" s="592">
        <v>22</v>
      </c>
      <c r="DX36" s="621"/>
      <c r="DY36" s="621"/>
      <c r="DZ36" s="621"/>
      <c r="EA36" s="621"/>
      <c r="EB36" s="621"/>
      <c r="EC36" s="622"/>
    </row>
    <row r="37" spans="2:133" ht="11.25" customHeight="1" x14ac:dyDescent="0.15">
      <c r="AQ37" s="674" t="s">
        <v>314</v>
      </c>
      <c r="AR37" s="675"/>
      <c r="AS37" s="675"/>
      <c r="AT37" s="675"/>
      <c r="AU37" s="675"/>
      <c r="AV37" s="675"/>
      <c r="AW37" s="675"/>
      <c r="AX37" s="675"/>
      <c r="AY37" s="676"/>
      <c r="AZ37" s="590">
        <v>417354</v>
      </c>
      <c r="BA37" s="579"/>
      <c r="BB37" s="579"/>
      <c r="BC37" s="579"/>
      <c r="BD37" s="630"/>
      <c r="BE37" s="630"/>
      <c r="BF37" s="652"/>
      <c r="BG37" s="609" t="s">
        <v>315</v>
      </c>
      <c r="BH37" s="610"/>
      <c r="BI37" s="610"/>
      <c r="BJ37" s="610"/>
      <c r="BK37" s="610"/>
      <c r="BL37" s="610"/>
      <c r="BM37" s="610"/>
      <c r="BN37" s="610"/>
      <c r="BO37" s="610"/>
      <c r="BP37" s="610"/>
      <c r="BQ37" s="610"/>
      <c r="BR37" s="610"/>
      <c r="BS37" s="610"/>
      <c r="BT37" s="610"/>
      <c r="BU37" s="611"/>
      <c r="BV37" s="590">
        <v>10507</v>
      </c>
      <c r="BW37" s="579"/>
      <c r="BX37" s="579"/>
      <c r="BY37" s="579"/>
      <c r="BZ37" s="579"/>
      <c r="CA37" s="579"/>
      <c r="CB37" s="580"/>
      <c r="CD37" s="609" t="s">
        <v>316</v>
      </c>
      <c r="CE37" s="610"/>
      <c r="CF37" s="610"/>
      <c r="CG37" s="610"/>
      <c r="CH37" s="610"/>
      <c r="CI37" s="610"/>
      <c r="CJ37" s="610"/>
      <c r="CK37" s="610"/>
      <c r="CL37" s="610"/>
      <c r="CM37" s="610"/>
      <c r="CN37" s="610"/>
      <c r="CO37" s="610"/>
      <c r="CP37" s="610"/>
      <c r="CQ37" s="611"/>
      <c r="CR37" s="590">
        <v>1821934</v>
      </c>
      <c r="CS37" s="630"/>
      <c r="CT37" s="630"/>
      <c r="CU37" s="630"/>
      <c r="CV37" s="630"/>
      <c r="CW37" s="630"/>
      <c r="CX37" s="630"/>
      <c r="CY37" s="631"/>
      <c r="CZ37" s="632">
        <v>7.7</v>
      </c>
      <c r="DA37" s="633"/>
      <c r="DB37" s="633"/>
      <c r="DC37" s="634"/>
      <c r="DD37" s="578">
        <v>1821289</v>
      </c>
      <c r="DE37" s="630"/>
      <c r="DF37" s="630"/>
      <c r="DG37" s="630"/>
      <c r="DH37" s="630"/>
      <c r="DI37" s="630"/>
      <c r="DJ37" s="630"/>
      <c r="DK37" s="631"/>
      <c r="DL37" s="578">
        <v>1795543</v>
      </c>
      <c r="DM37" s="630"/>
      <c r="DN37" s="630"/>
      <c r="DO37" s="630"/>
      <c r="DP37" s="630"/>
      <c r="DQ37" s="630"/>
      <c r="DR37" s="630"/>
      <c r="DS37" s="630"/>
      <c r="DT37" s="630"/>
      <c r="DU37" s="630"/>
      <c r="DV37" s="631"/>
      <c r="DW37" s="592">
        <v>12</v>
      </c>
      <c r="DX37" s="621"/>
      <c r="DY37" s="621"/>
      <c r="DZ37" s="621"/>
      <c r="EA37" s="621"/>
      <c r="EB37" s="621"/>
      <c r="EC37" s="622"/>
    </row>
    <row r="38" spans="2:133" ht="11.25" customHeight="1" x14ac:dyDescent="0.15">
      <c r="AQ38" s="674" t="s">
        <v>317</v>
      </c>
      <c r="AR38" s="675"/>
      <c r="AS38" s="675"/>
      <c r="AT38" s="675"/>
      <c r="AU38" s="675"/>
      <c r="AV38" s="675"/>
      <c r="AW38" s="675"/>
      <c r="AX38" s="675"/>
      <c r="AY38" s="676"/>
      <c r="AZ38" s="590">
        <v>5000</v>
      </c>
      <c r="BA38" s="579"/>
      <c r="BB38" s="579"/>
      <c r="BC38" s="579"/>
      <c r="BD38" s="630"/>
      <c r="BE38" s="630"/>
      <c r="BF38" s="652"/>
      <c r="BG38" s="609" t="s">
        <v>318</v>
      </c>
      <c r="BH38" s="610"/>
      <c r="BI38" s="610"/>
      <c r="BJ38" s="610"/>
      <c r="BK38" s="610"/>
      <c r="BL38" s="610"/>
      <c r="BM38" s="610"/>
      <c r="BN38" s="610"/>
      <c r="BO38" s="610"/>
      <c r="BP38" s="610"/>
      <c r="BQ38" s="610"/>
      <c r="BR38" s="610"/>
      <c r="BS38" s="610"/>
      <c r="BT38" s="610"/>
      <c r="BU38" s="611"/>
      <c r="BV38" s="590">
        <v>17533</v>
      </c>
      <c r="BW38" s="579"/>
      <c r="BX38" s="579"/>
      <c r="BY38" s="579"/>
      <c r="BZ38" s="579"/>
      <c r="CA38" s="579"/>
      <c r="CB38" s="580"/>
      <c r="CD38" s="609" t="s">
        <v>319</v>
      </c>
      <c r="CE38" s="610"/>
      <c r="CF38" s="610"/>
      <c r="CG38" s="610"/>
      <c r="CH38" s="610"/>
      <c r="CI38" s="610"/>
      <c r="CJ38" s="610"/>
      <c r="CK38" s="610"/>
      <c r="CL38" s="610"/>
      <c r="CM38" s="610"/>
      <c r="CN38" s="610"/>
      <c r="CO38" s="610"/>
      <c r="CP38" s="610"/>
      <c r="CQ38" s="611"/>
      <c r="CR38" s="590">
        <v>2643693</v>
      </c>
      <c r="CS38" s="579"/>
      <c r="CT38" s="579"/>
      <c r="CU38" s="579"/>
      <c r="CV38" s="579"/>
      <c r="CW38" s="579"/>
      <c r="CX38" s="579"/>
      <c r="CY38" s="591"/>
      <c r="CZ38" s="632">
        <v>11.1</v>
      </c>
      <c r="DA38" s="633"/>
      <c r="DB38" s="633"/>
      <c r="DC38" s="634"/>
      <c r="DD38" s="578">
        <v>2112106</v>
      </c>
      <c r="DE38" s="579"/>
      <c r="DF38" s="579"/>
      <c r="DG38" s="579"/>
      <c r="DH38" s="579"/>
      <c r="DI38" s="579"/>
      <c r="DJ38" s="579"/>
      <c r="DK38" s="591"/>
      <c r="DL38" s="578">
        <v>1867297</v>
      </c>
      <c r="DM38" s="579"/>
      <c r="DN38" s="579"/>
      <c r="DO38" s="579"/>
      <c r="DP38" s="579"/>
      <c r="DQ38" s="579"/>
      <c r="DR38" s="579"/>
      <c r="DS38" s="579"/>
      <c r="DT38" s="579"/>
      <c r="DU38" s="579"/>
      <c r="DV38" s="591"/>
      <c r="DW38" s="592">
        <v>12.5</v>
      </c>
      <c r="DX38" s="621"/>
      <c r="DY38" s="621"/>
      <c r="DZ38" s="621"/>
      <c r="EA38" s="621"/>
      <c r="EB38" s="621"/>
      <c r="EC38" s="622"/>
    </row>
    <row r="39" spans="2:133" ht="11.25" customHeight="1" x14ac:dyDescent="0.15">
      <c r="AQ39" s="674" t="s">
        <v>320</v>
      </c>
      <c r="AR39" s="675"/>
      <c r="AS39" s="675"/>
      <c r="AT39" s="675"/>
      <c r="AU39" s="675"/>
      <c r="AV39" s="675"/>
      <c r="AW39" s="675"/>
      <c r="AX39" s="675"/>
      <c r="AY39" s="676"/>
      <c r="AZ39" s="590" t="s">
        <v>321</v>
      </c>
      <c r="BA39" s="579"/>
      <c r="BB39" s="579"/>
      <c r="BC39" s="579"/>
      <c r="BD39" s="630"/>
      <c r="BE39" s="630"/>
      <c r="BF39" s="652"/>
      <c r="BG39" s="684" t="s">
        <v>322</v>
      </c>
      <c r="BH39" s="685"/>
      <c r="BI39" s="685"/>
      <c r="BJ39" s="685"/>
      <c r="BK39" s="685"/>
      <c r="BL39" s="189"/>
      <c r="BM39" s="610" t="s">
        <v>323</v>
      </c>
      <c r="BN39" s="610"/>
      <c r="BO39" s="610"/>
      <c r="BP39" s="610"/>
      <c r="BQ39" s="610"/>
      <c r="BR39" s="610"/>
      <c r="BS39" s="610"/>
      <c r="BT39" s="610"/>
      <c r="BU39" s="611"/>
      <c r="BV39" s="590">
        <v>99</v>
      </c>
      <c r="BW39" s="579"/>
      <c r="BX39" s="579"/>
      <c r="BY39" s="579"/>
      <c r="BZ39" s="579"/>
      <c r="CA39" s="579"/>
      <c r="CB39" s="580"/>
      <c r="CD39" s="609" t="s">
        <v>324</v>
      </c>
      <c r="CE39" s="610"/>
      <c r="CF39" s="610"/>
      <c r="CG39" s="610"/>
      <c r="CH39" s="610"/>
      <c r="CI39" s="610"/>
      <c r="CJ39" s="610"/>
      <c r="CK39" s="610"/>
      <c r="CL39" s="610"/>
      <c r="CM39" s="610"/>
      <c r="CN39" s="610"/>
      <c r="CO39" s="610"/>
      <c r="CP39" s="610"/>
      <c r="CQ39" s="611"/>
      <c r="CR39" s="590">
        <v>132949</v>
      </c>
      <c r="CS39" s="630"/>
      <c r="CT39" s="630"/>
      <c r="CU39" s="630"/>
      <c r="CV39" s="630"/>
      <c r="CW39" s="630"/>
      <c r="CX39" s="630"/>
      <c r="CY39" s="631"/>
      <c r="CZ39" s="632">
        <v>0.6</v>
      </c>
      <c r="DA39" s="633"/>
      <c r="DB39" s="633"/>
      <c r="DC39" s="634"/>
      <c r="DD39" s="578" t="s">
        <v>321</v>
      </c>
      <c r="DE39" s="630"/>
      <c r="DF39" s="630"/>
      <c r="DG39" s="630"/>
      <c r="DH39" s="630"/>
      <c r="DI39" s="630"/>
      <c r="DJ39" s="630"/>
      <c r="DK39" s="631"/>
      <c r="DL39" s="578" t="s">
        <v>321</v>
      </c>
      <c r="DM39" s="630"/>
      <c r="DN39" s="630"/>
      <c r="DO39" s="630"/>
      <c r="DP39" s="630"/>
      <c r="DQ39" s="630"/>
      <c r="DR39" s="630"/>
      <c r="DS39" s="630"/>
      <c r="DT39" s="630"/>
      <c r="DU39" s="630"/>
      <c r="DV39" s="631"/>
      <c r="DW39" s="592" t="s">
        <v>321</v>
      </c>
      <c r="DX39" s="621"/>
      <c r="DY39" s="621"/>
      <c r="DZ39" s="621"/>
      <c r="EA39" s="621"/>
      <c r="EB39" s="621"/>
      <c r="EC39" s="622"/>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325</v>
      </c>
      <c r="AR40" s="675"/>
      <c r="AS40" s="675"/>
      <c r="AT40" s="675"/>
      <c r="AU40" s="675"/>
      <c r="AV40" s="675"/>
      <c r="AW40" s="675"/>
      <c r="AX40" s="675"/>
      <c r="AY40" s="676"/>
      <c r="AZ40" s="590">
        <v>935836</v>
      </c>
      <c r="BA40" s="579"/>
      <c r="BB40" s="579"/>
      <c r="BC40" s="579"/>
      <c r="BD40" s="630"/>
      <c r="BE40" s="630"/>
      <c r="BF40" s="652"/>
      <c r="BG40" s="684"/>
      <c r="BH40" s="685"/>
      <c r="BI40" s="685"/>
      <c r="BJ40" s="685"/>
      <c r="BK40" s="685"/>
      <c r="BL40" s="189"/>
      <c r="BM40" s="610" t="s">
        <v>326</v>
      </c>
      <c r="BN40" s="610"/>
      <c r="BO40" s="610"/>
      <c r="BP40" s="610"/>
      <c r="BQ40" s="610"/>
      <c r="BR40" s="610"/>
      <c r="BS40" s="610"/>
      <c r="BT40" s="610"/>
      <c r="BU40" s="611"/>
      <c r="BV40" s="590">
        <v>112</v>
      </c>
      <c r="BW40" s="579"/>
      <c r="BX40" s="579"/>
      <c r="BY40" s="579"/>
      <c r="BZ40" s="579"/>
      <c r="CA40" s="579"/>
      <c r="CB40" s="580"/>
      <c r="CD40" s="609" t="s">
        <v>327</v>
      </c>
      <c r="CE40" s="610"/>
      <c r="CF40" s="610"/>
      <c r="CG40" s="610"/>
      <c r="CH40" s="610"/>
      <c r="CI40" s="610"/>
      <c r="CJ40" s="610"/>
      <c r="CK40" s="610"/>
      <c r="CL40" s="610"/>
      <c r="CM40" s="610"/>
      <c r="CN40" s="610"/>
      <c r="CO40" s="610"/>
      <c r="CP40" s="610"/>
      <c r="CQ40" s="611"/>
      <c r="CR40" s="590">
        <v>655104</v>
      </c>
      <c r="CS40" s="579"/>
      <c r="CT40" s="579"/>
      <c r="CU40" s="579"/>
      <c r="CV40" s="579"/>
      <c r="CW40" s="579"/>
      <c r="CX40" s="579"/>
      <c r="CY40" s="591"/>
      <c r="CZ40" s="632">
        <v>2.8</v>
      </c>
      <c r="DA40" s="633"/>
      <c r="DB40" s="633"/>
      <c r="DC40" s="634"/>
      <c r="DD40" s="578" t="s">
        <v>321</v>
      </c>
      <c r="DE40" s="579"/>
      <c r="DF40" s="579"/>
      <c r="DG40" s="579"/>
      <c r="DH40" s="579"/>
      <c r="DI40" s="579"/>
      <c r="DJ40" s="579"/>
      <c r="DK40" s="591"/>
      <c r="DL40" s="578" t="s">
        <v>321</v>
      </c>
      <c r="DM40" s="579"/>
      <c r="DN40" s="579"/>
      <c r="DO40" s="579"/>
      <c r="DP40" s="579"/>
      <c r="DQ40" s="579"/>
      <c r="DR40" s="579"/>
      <c r="DS40" s="579"/>
      <c r="DT40" s="579"/>
      <c r="DU40" s="579"/>
      <c r="DV40" s="591"/>
      <c r="DW40" s="592" t="s">
        <v>321</v>
      </c>
      <c r="DX40" s="621"/>
      <c r="DY40" s="621"/>
      <c r="DZ40" s="621"/>
      <c r="EA40" s="621"/>
      <c r="EB40" s="621"/>
      <c r="EC40" s="622"/>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8" t="s">
        <v>328</v>
      </c>
      <c r="AR41" s="619"/>
      <c r="AS41" s="619"/>
      <c r="AT41" s="619"/>
      <c r="AU41" s="619"/>
      <c r="AV41" s="619"/>
      <c r="AW41" s="619"/>
      <c r="AX41" s="619"/>
      <c r="AY41" s="620"/>
      <c r="AZ41" s="667">
        <v>1707857</v>
      </c>
      <c r="BA41" s="668"/>
      <c r="BB41" s="668"/>
      <c r="BC41" s="668"/>
      <c r="BD41" s="663"/>
      <c r="BE41" s="663"/>
      <c r="BF41" s="665"/>
      <c r="BG41" s="686"/>
      <c r="BH41" s="687"/>
      <c r="BI41" s="687"/>
      <c r="BJ41" s="687"/>
      <c r="BK41" s="687"/>
      <c r="BL41" s="191"/>
      <c r="BM41" s="619" t="s">
        <v>329</v>
      </c>
      <c r="BN41" s="619"/>
      <c r="BO41" s="619"/>
      <c r="BP41" s="619"/>
      <c r="BQ41" s="619"/>
      <c r="BR41" s="619"/>
      <c r="BS41" s="619"/>
      <c r="BT41" s="619"/>
      <c r="BU41" s="620"/>
      <c r="BV41" s="667">
        <v>343</v>
      </c>
      <c r="BW41" s="668"/>
      <c r="BX41" s="668"/>
      <c r="BY41" s="668"/>
      <c r="BZ41" s="668"/>
      <c r="CA41" s="668"/>
      <c r="CB41" s="677"/>
      <c r="CD41" s="609" t="s">
        <v>330</v>
      </c>
      <c r="CE41" s="610"/>
      <c r="CF41" s="610"/>
      <c r="CG41" s="610"/>
      <c r="CH41" s="610"/>
      <c r="CI41" s="610"/>
      <c r="CJ41" s="610"/>
      <c r="CK41" s="610"/>
      <c r="CL41" s="610"/>
      <c r="CM41" s="610"/>
      <c r="CN41" s="610"/>
      <c r="CO41" s="610"/>
      <c r="CP41" s="610"/>
      <c r="CQ41" s="611"/>
      <c r="CR41" s="590" t="s">
        <v>331</v>
      </c>
      <c r="CS41" s="630"/>
      <c r="CT41" s="630"/>
      <c r="CU41" s="630"/>
      <c r="CV41" s="630"/>
      <c r="CW41" s="630"/>
      <c r="CX41" s="630"/>
      <c r="CY41" s="631"/>
      <c r="CZ41" s="632" t="s">
        <v>331</v>
      </c>
      <c r="DA41" s="633"/>
      <c r="DB41" s="633"/>
      <c r="DC41" s="634"/>
      <c r="DD41" s="578" t="s">
        <v>331</v>
      </c>
      <c r="DE41" s="630"/>
      <c r="DF41" s="630"/>
      <c r="DG41" s="630"/>
      <c r="DH41" s="630"/>
      <c r="DI41" s="630"/>
      <c r="DJ41" s="630"/>
      <c r="DK41" s="631"/>
      <c r="DL41" s="678"/>
      <c r="DM41" s="679"/>
      <c r="DN41" s="679"/>
      <c r="DO41" s="679"/>
      <c r="DP41" s="679"/>
      <c r="DQ41" s="679"/>
      <c r="DR41" s="679"/>
      <c r="DS41" s="679"/>
      <c r="DT41" s="679"/>
      <c r="DU41" s="679"/>
      <c r="DV41" s="680"/>
      <c r="DW41" s="681"/>
      <c r="DX41" s="682"/>
      <c r="DY41" s="682"/>
      <c r="DZ41" s="682"/>
      <c r="EA41" s="682"/>
      <c r="EB41" s="682"/>
      <c r="EC41" s="683"/>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932413</v>
      </c>
      <c r="CS42" s="579"/>
      <c r="CT42" s="579"/>
      <c r="CU42" s="579"/>
      <c r="CV42" s="579"/>
      <c r="CW42" s="579"/>
      <c r="CX42" s="579"/>
      <c r="CY42" s="591"/>
      <c r="CZ42" s="632">
        <v>3.9</v>
      </c>
      <c r="DA42" s="688"/>
      <c r="DB42" s="688"/>
      <c r="DC42" s="689"/>
      <c r="DD42" s="578">
        <v>266930</v>
      </c>
      <c r="DE42" s="579"/>
      <c r="DF42" s="579"/>
      <c r="DG42" s="579"/>
      <c r="DH42" s="579"/>
      <c r="DI42" s="579"/>
      <c r="DJ42" s="579"/>
      <c r="DK42" s="591"/>
      <c r="DL42" s="678"/>
      <c r="DM42" s="679"/>
      <c r="DN42" s="679"/>
      <c r="DO42" s="679"/>
      <c r="DP42" s="679"/>
      <c r="DQ42" s="679"/>
      <c r="DR42" s="679"/>
      <c r="DS42" s="679"/>
      <c r="DT42" s="679"/>
      <c r="DU42" s="679"/>
      <c r="DV42" s="680"/>
      <c r="DW42" s="681"/>
      <c r="DX42" s="682"/>
      <c r="DY42" s="682"/>
      <c r="DZ42" s="682"/>
      <c r="EA42" s="682"/>
      <c r="EB42" s="682"/>
      <c r="EC42" s="683"/>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33495</v>
      </c>
      <c r="CS43" s="630"/>
      <c r="CT43" s="630"/>
      <c r="CU43" s="630"/>
      <c r="CV43" s="630"/>
      <c r="CW43" s="630"/>
      <c r="CX43" s="630"/>
      <c r="CY43" s="631"/>
      <c r="CZ43" s="632">
        <v>0.1</v>
      </c>
      <c r="DA43" s="633"/>
      <c r="DB43" s="633"/>
      <c r="DC43" s="634"/>
      <c r="DD43" s="578">
        <v>33495</v>
      </c>
      <c r="DE43" s="630"/>
      <c r="DF43" s="630"/>
      <c r="DG43" s="630"/>
      <c r="DH43" s="630"/>
      <c r="DI43" s="630"/>
      <c r="DJ43" s="630"/>
      <c r="DK43" s="631"/>
      <c r="DL43" s="678"/>
      <c r="DM43" s="679"/>
      <c r="DN43" s="679"/>
      <c r="DO43" s="679"/>
      <c r="DP43" s="679"/>
      <c r="DQ43" s="679"/>
      <c r="DR43" s="679"/>
      <c r="DS43" s="679"/>
      <c r="DT43" s="679"/>
      <c r="DU43" s="679"/>
      <c r="DV43" s="680"/>
      <c r="DW43" s="681"/>
      <c r="DX43" s="682"/>
      <c r="DY43" s="682"/>
      <c r="DZ43" s="682"/>
      <c r="EA43" s="682"/>
      <c r="EB43" s="682"/>
      <c r="EC43" s="683"/>
    </row>
    <row r="44" spans="2:133" ht="11.25" customHeight="1" x14ac:dyDescent="0.15">
      <c r="B44" s="194" t="s">
        <v>336</v>
      </c>
      <c r="CD44" s="690" t="s">
        <v>288</v>
      </c>
      <c r="CE44" s="691"/>
      <c r="CF44" s="587" t="s">
        <v>337</v>
      </c>
      <c r="CG44" s="588"/>
      <c r="CH44" s="588"/>
      <c r="CI44" s="588"/>
      <c r="CJ44" s="588"/>
      <c r="CK44" s="588"/>
      <c r="CL44" s="588"/>
      <c r="CM44" s="588"/>
      <c r="CN44" s="588"/>
      <c r="CO44" s="588"/>
      <c r="CP44" s="588"/>
      <c r="CQ44" s="589"/>
      <c r="CR44" s="590">
        <v>932413</v>
      </c>
      <c r="CS44" s="579"/>
      <c r="CT44" s="579"/>
      <c r="CU44" s="579"/>
      <c r="CV44" s="579"/>
      <c r="CW44" s="579"/>
      <c r="CX44" s="579"/>
      <c r="CY44" s="591"/>
      <c r="CZ44" s="632">
        <v>3.9</v>
      </c>
      <c r="DA44" s="688"/>
      <c r="DB44" s="688"/>
      <c r="DC44" s="689"/>
      <c r="DD44" s="578">
        <v>266930</v>
      </c>
      <c r="DE44" s="579"/>
      <c r="DF44" s="579"/>
      <c r="DG44" s="579"/>
      <c r="DH44" s="579"/>
      <c r="DI44" s="579"/>
      <c r="DJ44" s="579"/>
      <c r="DK44" s="591"/>
      <c r="DL44" s="678"/>
      <c r="DM44" s="679"/>
      <c r="DN44" s="679"/>
      <c r="DO44" s="679"/>
      <c r="DP44" s="679"/>
      <c r="DQ44" s="679"/>
      <c r="DR44" s="679"/>
      <c r="DS44" s="679"/>
      <c r="DT44" s="679"/>
      <c r="DU44" s="679"/>
      <c r="DV44" s="680"/>
      <c r="DW44" s="681"/>
      <c r="DX44" s="682"/>
      <c r="DY44" s="682"/>
      <c r="DZ44" s="682"/>
      <c r="EA44" s="682"/>
      <c r="EB44" s="682"/>
      <c r="EC44" s="683"/>
    </row>
    <row r="45" spans="2:133" ht="11.25" customHeight="1" x14ac:dyDescent="0.15">
      <c r="CD45" s="692"/>
      <c r="CE45" s="693"/>
      <c r="CF45" s="587" t="s">
        <v>338</v>
      </c>
      <c r="CG45" s="588"/>
      <c r="CH45" s="588"/>
      <c r="CI45" s="588"/>
      <c r="CJ45" s="588"/>
      <c r="CK45" s="588"/>
      <c r="CL45" s="588"/>
      <c r="CM45" s="588"/>
      <c r="CN45" s="588"/>
      <c r="CO45" s="588"/>
      <c r="CP45" s="588"/>
      <c r="CQ45" s="589"/>
      <c r="CR45" s="590">
        <v>473072</v>
      </c>
      <c r="CS45" s="630"/>
      <c r="CT45" s="630"/>
      <c r="CU45" s="630"/>
      <c r="CV45" s="630"/>
      <c r="CW45" s="630"/>
      <c r="CX45" s="630"/>
      <c r="CY45" s="631"/>
      <c r="CZ45" s="632">
        <v>2</v>
      </c>
      <c r="DA45" s="633"/>
      <c r="DB45" s="633"/>
      <c r="DC45" s="634"/>
      <c r="DD45" s="578">
        <v>8979</v>
      </c>
      <c r="DE45" s="630"/>
      <c r="DF45" s="630"/>
      <c r="DG45" s="630"/>
      <c r="DH45" s="630"/>
      <c r="DI45" s="630"/>
      <c r="DJ45" s="630"/>
      <c r="DK45" s="631"/>
      <c r="DL45" s="678"/>
      <c r="DM45" s="679"/>
      <c r="DN45" s="679"/>
      <c r="DO45" s="679"/>
      <c r="DP45" s="679"/>
      <c r="DQ45" s="679"/>
      <c r="DR45" s="679"/>
      <c r="DS45" s="679"/>
      <c r="DT45" s="679"/>
      <c r="DU45" s="679"/>
      <c r="DV45" s="680"/>
      <c r="DW45" s="681"/>
      <c r="DX45" s="682"/>
      <c r="DY45" s="682"/>
      <c r="DZ45" s="682"/>
      <c r="EA45" s="682"/>
      <c r="EB45" s="682"/>
      <c r="EC45" s="683"/>
    </row>
    <row r="46" spans="2:133" ht="11.25" customHeight="1" x14ac:dyDescent="0.15">
      <c r="CD46" s="692"/>
      <c r="CE46" s="693"/>
      <c r="CF46" s="587" t="s">
        <v>339</v>
      </c>
      <c r="CG46" s="588"/>
      <c r="CH46" s="588"/>
      <c r="CI46" s="588"/>
      <c r="CJ46" s="588"/>
      <c r="CK46" s="588"/>
      <c r="CL46" s="588"/>
      <c r="CM46" s="588"/>
      <c r="CN46" s="588"/>
      <c r="CO46" s="588"/>
      <c r="CP46" s="588"/>
      <c r="CQ46" s="589"/>
      <c r="CR46" s="590">
        <v>459341</v>
      </c>
      <c r="CS46" s="579"/>
      <c r="CT46" s="579"/>
      <c r="CU46" s="579"/>
      <c r="CV46" s="579"/>
      <c r="CW46" s="579"/>
      <c r="CX46" s="579"/>
      <c r="CY46" s="591"/>
      <c r="CZ46" s="632">
        <v>1.9</v>
      </c>
      <c r="DA46" s="688"/>
      <c r="DB46" s="688"/>
      <c r="DC46" s="689"/>
      <c r="DD46" s="578">
        <v>257951</v>
      </c>
      <c r="DE46" s="579"/>
      <c r="DF46" s="579"/>
      <c r="DG46" s="579"/>
      <c r="DH46" s="579"/>
      <c r="DI46" s="579"/>
      <c r="DJ46" s="579"/>
      <c r="DK46" s="591"/>
      <c r="DL46" s="678"/>
      <c r="DM46" s="679"/>
      <c r="DN46" s="679"/>
      <c r="DO46" s="679"/>
      <c r="DP46" s="679"/>
      <c r="DQ46" s="679"/>
      <c r="DR46" s="679"/>
      <c r="DS46" s="679"/>
      <c r="DT46" s="679"/>
      <c r="DU46" s="679"/>
      <c r="DV46" s="680"/>
      <c r="DW46" s="681"/>
      <c r="DX46" s="682"/>
      <c r="DY46" s="682"/>
      <c r="DZ46" s="682"/>
      <c r="EA46" s="682"/>
      <c r="EB46" s="682"/>
      <c r="EC46" s="683"/>
    </row>
    <row r="47" spans="2:133" ht="11.25" customHeight="1" x14ac:dyDescent="0.15">
      <c r="CD47" s="692"/>
      <c r="CE47" s="693"/>
      <c r="CF47" s="587" t="s">
        <v>340</v>
      </c>
      <c r="CG47" s="588"/>
      <c r="CH47" s="588"/>
      <c r="CI47" s="588"/>
      <c r="CJ47" s="588"/>
      <c r="CK47" s="588"/>
      <c r="CL47" s="588"/>
      <c r="CM47" s="588"/>
      <c r="CN47" s="588"/>
      <c r="CO47" s="588"/>
      <c r="CP47" s="588"/>
      <c r="CQ47" s="589"/>
      <c r="CR47" s="590" t="s">
        <v>111</v>
      </c>
      <c r="CS47" s="630"/>
      <c r="CT47" s="630"/>
      <c r="CU47" s="630"/>
      <c r="CV47" s="630"/>
      <c r="CW47" s="630"/>
      <c r="CX47" s="630"/>
      <c r="CY47" s="631"/>
      <c r="CZ47" s="632" t="s">
        <v>111</v>
      </c>
      <c r="DA47" s="633"/>
      <c r="DB47" s="633"/>
      <c r="DC47" s="634"/>
      <c r="DD47" s="578" t="s">
        <v>111</v>
      </c>
      <c r="DE47" s="630"/>
      <c r="DF47" s="630"/>
      <c r="DG47" s="630"/>
      <c r="DH47" s="630"/>
      <c r="DI47" s="630"/>
      <c r="DJ47" s="630"/>
      <c r="DK47" s="631"/>
      <c r="DL47" s="678"/>
      <c r="DM47" s="679"/>
      <c r="DN47" s="679"/>
      <c r="DO47" s="679"/>
      <c r="DP47" s="679"/>
      <c r="DQ47" s="679"/>
      <c r="DR47" s="679"/>
      <c r="DS47" s="679"/>
      <c r="DT47" s="679"/>
      <c r="DU47" s="679"/>
      <c r="DV47" s="680"/>
      <c r="DW47" s="681"/>
      <c r="DX47" s="682"/>
      <c r="DY47" s="682"/>
      <c r="DZ47" s="682"/>
      <c r="EA47" s="682"/>
      <c r="EB47" s="682"/>
      <c r="EC47" s="683"/>
    </row>
    <row r="48" spans="2:133" x14ac:dyDescent="0.15">
      <c r="CD48" s="694"/>
      <c r="CE48" s="695"/>
      <c r="CF48" s="587" t="s">
        <v>341</v>
      </c>
      <c r="CG48" s="588"/>
      <c r="CH48" s="588"/>
      <c r="CI48" s="588"/>
      <c r="CJ48" s="588"/>
      <c r="CK48" s="588"/>
      <c r="CL48" s="588"/>
      <c r="CM48" s="588"/>
      <c r="CN48" s="588"/>
      <c r="CO48" s="588"/>
      <c r="CP48" s="588"/>
      <c r="CQ48" s="589"/>
      <c r="CR48" s="590" t="s">
        <v>111</v>
      </c>
      <c r="CS48" s="579"/>
      <c r="CT48" s="579"/>
      <c r="CU48" s="579"/>
      <c r="CV48" s="579"/>
      <c r="CW48" s="579"/>
      <c r="CX48" s="579"/>
      <c r="CY48" s="591"/>
      <c r="CZ48" s="632" t="s">
        <v>111</v>
      </c>
      <c r="DA48" s="688"/>
      <c r="DB48" s="688"/>
      <c r="DC48" s="689"/>
      <c r="DD48" s="578" t="s">
        <v>111</v>
      </c>
      <c r="DE48" s="579"/>
      <c r="DF48" s="579"/>
      <c r="DG48" s="579"/>
      <c r="DH48" s="579"/>
      <c r="DI48" s="579"/>
      <c r="DJ48" s="579"/>
      <c r="DK48" s="591"/>
      <c r="DL48" s="678"/>
      <c r="DM48" s="679"/>
      <c r="DN48" s="679"/>
      <c r="DO48" s="679"/>
      <c r="DP48" s="679"/>
      <c r="DQ48" s="679"/>
      <c r="DR48" s="679"/>
      <c r="DS48" s="679"/>
      <c r="DT48" s="679"/>
      <c r="DU48" s="679"/>
      <c r="DV48" s="680"/>
      <c r="DW48" s="681"/>
      <c r="DX48" s="682"/>
      <c r="DY48" s="682"/>
      <c r="DZ48" s="682"/>
      <c r="EA48" s="682"/>
      <c r="EB48" s="682"/>
      <c r="EC48" s="683"/>
    </row>
    <row r="49" spans="82:133" ht="11.25" customHeight="1" x14ac:dyDescent="0.15">
      <c r="CD49" s="636" t="s">
        <v>342</v>
      </c>
      <c r="CE49" s="637"/>
      <c r="CF49" s="637"/>
      <c r="CG49" s="637"/>
      <c r="CH49" s="637"/>
      <c r="CI49" s="637"/>
      <c r="CJ49" s="637"/>
      <c r="CK49" s="637"/>
      <c r="CL49" s="637"/>
      <c r="CM49" s="637"/>
      <c r="CN49" s="637"/>
      <c r="CO49" s="637"/>
      <c r="CP49" s="637"/>
      <c r="CQ49" s="638"/>
      <c r="CR49" s="667">
        <v>23734690</v>
      </c>
      <c r="CS49" s="663"/>
      <c r="CT49" s="663"/>
      <c r="CU49" s="663"/>
      <c r="CV49" s="663"/>
      <c r="CW49" s="663"/>
      <c r="CX49" s="663"/>
      <c r="CY49" s="696"/>
      <c r="CZ49" s="697">
        <v>100</v>
      </c>
      <c r="DA49" s="698"/>
      <c r="DB49" s="698"/>
      <c r="DC49" s="699"/>
      <c r="DD49" s="700">
        <v>16064079</v>
      </c>
      <c r="DE49" s="663"/>
      <c r="DF49" s="663"/>
      <c r="DG49" s="663"/>
      <c r="DH49" s="663"/>
      <c r="DI49" s="663"/>
      <c r="DJ49" s="663"/>
      <c r="DK49" s="696"/>
      <c r="DL49" s="701"/>
      <c r="DM49" s="702"/>
      <c r="DN49" s="702"/>
      <c r="DO49" s="702"/>
      <c r="DP49" s="702"/>
      <c r="DQ49" s="702"/>
      <c r="DR49" s="702"/>
      <c r="DS49" s="702"/>
      <c r="DT49" s="702"/>
      <c r="DU49" s="702"/>
      <c r="DV49" s="703"/>
      <c r="DW49" s="704"/>
      <c r="DX49" s="705"/>
      <c r="DY49" s="705"/>
      <c r="DZ49" s="705"/>
      <c r="EA49" s="705"/>
      <c r="EB49" s="705"/>
      <c r="EC49" s="706"/>
    </row>
    <row r="50" spans="82:133" hidden="1" x14ac:dyDescent="0.15"/>
    <row r="51" spans="82:133" hidden="1" x14ac:dyDescent="0.15"/>
  </sheetData>
  <sheetProtection password="851F" sheet="1" objects="1" scenarios="1"/>
  <mergeCells count="572">
    <mergeCell ref="DW47:EC47"/>
    <mergeCell ref="DW44:EC44"/>
    <mergeCell ref="CF48:CQ48"/>
    <mergeCell ref="CR48:CY48"/>
    <mergeCell ref="CZ48:DC48"/>
    <mergeCell ref="DD48:DK48"/>
    <mergeCell ref="DL48:DV48"/>
    <mergeCell ref="DW48:EC48"/>
    <mergeCell ref="CD49:CQ49"/>
    <mergeCell ref="CR49:CY49"/>
    <mergeCell ref="CZ49:DC49"/>
    <mergeCell ref="DD49:DK49"/>
    <mergeCell ref="DL49:DV49"/>
    <mergeCell ref="DW49:EC49"/>
    <mergeCell ref="DW45:EC45"/>
    <mergeCell ref="CF44:CQ44"/>
    <mergeCell ref="CR44:CY44"/>
    <mergeCell ref="CZ44:DC44"/>
    <mergeCell ref="DD44:DK44"/>
    <mergeCell ref="DL44:DV44"/>
    <mergeCell ref="CF45:CQ45"/>
    <mergeCell ref="CR45:CY45"/>
    <mergeCell ref="DW42:EC42"/>
    <mergeCell ref="CD43:CQ43"/>
    <mergeCell ref="CR43:CY43"/>
    <mergeCell ref="CZ43:DC43"/>
    <mergeCell ref="DD43:DK43"/>
    <mergeCell ref="DL43:DV43"/>
    <mergeCell ref="DW43:EC43"/>
    <mergeCell ref="CZ45:DC45"/>
    <mergeCell ref="CD44:CE48"/>
    <mergeCell ref="DL46:DV46"/>
    <mergeCell ref="DW46:EC46"/>
    <mergeCell ref="CF47:CQ47"/>
    <mergeCell ref="CR47:CY47"/>
    <mergeCell ref="CZ47:DC47"/>
    <mergeCell ref="DD47:DK47"/>
    <mergeCell ref="DL47:DV47"/>
    <mergeCell ref="CD42:CQ42"/>
    <mergeCell ref="CR42:CY42"/>
    <mergeCell ref="CZ42:DC42"/>
    <mergeCell ref="DD42:DK42"/>
    <mergeCell ref="DL42:DV42"/>
    <mergeCell ref="CF46:CQ46"/>
    <mergeCell ref="CR46:CY46"/>
    <mergeCell ref="CZ46:DC46"/>
    <mergeCell ref="DD46:DK46"/>
    <mergeCell ref="DD45:DK45"/>
    <mergeCell ref="DL45:DV45"/>
    <mergeCell ref="DW41:EC41"/>
    <mergeCell ref="AQ40:AY40"/>
    <mergeCell ref="AZ40:BF40"/>
    <mergeCell ref="BM40:BU40"/>
    <mergeCell ref="BV40:CB40"/>
    <mergeCell ref="CD40:CQ40"/>
    <mergeCell ref="CR40:CY40"/>
    <mergeCell ref="CZ40:DC40"/>
    <mergeCell ref="DD40:DK40"/>
    <mergeCell ref="AQ41:AY41"/>
    <mergeCell ref="AZ41:BF41"/>
    <mergeCell ref="BM41:BU41"/>
    <mergeCell ref="CR41:CY41"/>
    <mergeCell ref="CZ41:DC41"/>
    <mergeCell ref="DD41:DK41"/>
    <mergeCell ref="DW40:EC40"/>
    <mergeCell ref="BG39:BK41"/>
    <mergeCell ref="BM39:BU39"/>
    <mergeCell ref="BV39:CB39"/>
    <mergeCell ref="CD39:CQ39"/>
    <mergeCell ref="CR39:CY39"/>
    <mergeCell ref="CZ39:DC39"/>
    <mergeCell ref="DD39:DK39"/>
    <mergeCell ref="DL40:DV40"/>
    <mergeCell ref="BV41:CB41"/>
    <mergeCell ref="CD41:CQ41"/>
    <mergeCell ref="AQ38:AY38"/>
    <mergeCell ref="AZ38:BF38"/>
    <mergeCell ref="BG38:BU38"/>
    <mergeCell ref="BV38:CB38"/>
    <mergeCell ref="CD38:CQ38"/>
    <mergeCell ref="CR38:CY38"/>
    <mergeCell ref="DL39:DV39"/>
    <mergeCell ref="DL41:DV41"/>
    <mergeCell ref="AQ39:AY39"/>
    <mergeCell ref="AZ39:BF39"/>
    <mergeCell ref="DW39:EC39"/>
    <mergeCell ref="CD36:CQ36"/>
    <mergeCell ref="CR36:CY36"/>
    <mergeCell ref="CZ36:DC36"/>
    <mergeCell ref="DD36:DK36"/>
    <mergeCell ref="DL36:DV36"/>
    <mergeCell ref="DW36:EC36"/>
    <mergeCell ref="AQ37:AY37"/>
    <mergeCell ref="AZ37:BF37"/>
    <mergeCell ref="BG37:BU37"/>
    <mergeCell ref="BV37:CB37"/>
    <mergeCell ref="CD37:CQ37"/>
    <mergeCell ref="CR37:CY37"/>
    <mergeCell ref="CZ37:DC37"/>
    <mergeCell ref="DD37:DK37"/>
    <mergeCell ref="DL37:DV37"/>
    <mergeCell ref="DW37:EC37"/>
    <mergeCell ref="CZ38:DC38"/>
    <mergeCell ref="DD38:DK38"/>
    <mergeCell ref="DL38:DV38"/>
    <mergeCell ref="DW38:EC38"/>
    <mergeCell ref="CZ35:DC35"/>
    <mergeCell ref="AZ36:BF36"/>
    <mergeCell ref="BG36:BU36"/>
    <mergeCell ref="BV36:CB36"/>
    <mergeCell ref="BV35:CB35"/>
    <mergeCell ref="CD35:CQ35"/>
    <mergeCell ref="CR35:CY35"/>
    <mergeCell ref="AZ35:BF35"/>
    <mergeCell ref="BG35:BU35"/>
    <mergeCell ref="B36:Q36"/>
    <mergeCell ref="R36:Y36"/>
    <mergeCell ref="Z36:AC36"/>
    <mergeCell ref="AD36:AK36"/>
    <mergeCell ref="AL36:AO36"/>
    <mergeCell ref="AQ36:AY36"/>
    <mergeCell ref="DL35:DV35"/>
    <mergeCell ref="DW33:EC33"/>
    <mergeCell ref="B34:Q34"/>
    <mergeCell ref="R34:Y34"/>
    <mergeCell ref="Z34:AC34"/>
    <mergeCell ref="AD34:AK34"/>
    <mergeCell ref="AL34:AO34"/>
    <mergeCell ref="DL34:DV34"/>
    <mergeCell ref="DW34:EC34"/>
    <mergeCell ref="DW35:EC35"/>
    <mergeCell ref="AQ34:BF34"/>
    <mergeCell ref="BG34:CB34"/>
    <mergeCell ref="CD34:CQ34"/>
    <mergeCell ref="CR34:CY34"/>
    <mergeCell ref="CZ34:DC34"/>
    <mergeCell ref="DD34:DK34"/>
    <mergeCell ref="B35:Q35"/>
    <mergeCell ref="R35:Y35"/>
    <mergeCell ref="Z35:AC35"/>
    <mergeCell ref="AD35:AK35"/>
    <mergeCell ref="AL35:AO35"/>
    <mergeCell ref="AQ35:AY35"/>
    <mergeCell ref="DD35:DK35"/>
    <mergeCell ref="B32:Q32"/>
    <mergeCell ref="R32:Y32"/>
    <mergeCell ref="Z32:AC32"/>
    <mergeCell ref="AD32:AK32"/>
    <mergeCell ref="AL32:AO32"/>
    <mergeCell ref="AX32:BF32"/>
    <mergeCell ref="DL32:DV32"/>
    <mergeCell ref="DW32:EC32"/>
    <mergeCell ref="B33:Q33"/>
    <mergeCell ref="R33:Y33"/>
    <mergeCell ref="Z33:AC33"/>
    <mergeCell ref="AD33:AK33"/>
    <mergeCell ref="AL33:AO33"/>
    <mergeCell ref="CD33:CQ33"/>
    <mergeCell ref="BG32:BL32"/>
    <mergeCell ref="BM32:BQ32"/>
    <mergeCell ref="CR33:CY33"/>
    <mergeCell ref="CZ33:DC33"/>
    <mergeCell ref="DD33:DK33"/>
    <mergeCell ref="DL33:DV33"/>
    <mergeCell ref="DL31:DV31"/>
    <mergeCell ref="DW31:EC31"/>
    <mergeCell ref="CZ32:DC32"/>
    <mergeCell ref="DD32:DK32"/>
    <mergeCell ref="BR32:BW32"/>
    <mergeCell ref="BX32:CB32"/>
    <mergeCell ref="CF32:CQ32"/>
    <mergeCell ref="CR32:CY32"/>
    <mergeCell ref="DL30:DV30"/>
    <mergeCell ref="DW30:EC30"/>
    <mergeCell ref="B31:Q31"/>
    <mergeCell ref="R31:Y31"/>
    <mergeCell ref="Z31:AC31"/>
    <mergeCell ref="AD31:AK31"/>
    <mergeCell ref="AL31:AO31"/>
    <mergeCell ref="AX31:BF31"/>
    <mergeCell ref="BG31:BL31"/>
    <mergeCell ref="BM31:BQ31"/>
    <mergeCell ref="DD31:DK31"/>
    <mergeCell ref="BR29:CB29"/>
    <mergeCell ref="BG30:BL30"/>
    <mergeCell ref="BM30:BQ30"/>
    <mergeCell ref="BR30:BW30"/>
    <mergeCell ref="BX30:CB30"/>
    <mergeCell ref="CF30:CQ30"/>
    <mergeCell ref="CR30:CY30"/>
    <mergeCell ref="CD29:CE32"/>
    <mergeCell ref="CF29:CQ29"/>
    <mergeCell ref="AT30:AT32"/>
    <mergeCell ref="AX30:BF30"/>
    <mergeCell ref="DW28:EC28"/>
    <mergeCell ref="B29:Q29"/>
    <mergeCell ref="R29:Y29"/>
    <mergeCell ref="Z29:AC29"/>
    <mergeCell ref="AD29:AK29"/>
    <mergeCell ref="AL29:AO29"/>
    <mergeCell ref="AP29:BF29"/>
    <mergeCell ref="BG29:BQ29"/>
    <mergeCell ref="B30:Q30"/>
    <mergeCell ref="R30:Y30"/>
    <mergeCell ref="Z30:AC30"/>
    <mergeCell ref="AD30:AK30"/>
    <mergeCell ref="AL30:AO30"/>
    <mergeCell ref="AP30:AS32"/>
    <mergeCell ref="DD29:DK29"/>
    <mergeCell ref="CZ30:DC30"/>
    <mergeCell ref="DD30:DK30"/>
    <mergeCell ref="BR31:BW31"/>
    <mergeCell ref="BX31:CB31"/>
    <mergeCell ref="CF31:CQ31"/>
    <mergeCell ref="CR31:CY31"/>
    <mergeCell ref="CZ31:DC31"/>
    <mergeCell ref="B28:Q28"/>
    <mergeCell ref="R28:Y28"/>
    <mergeCell ref="Z28:AC28"/>
    <mergeCell ref="AD28:AK28"/>
    <mergeCell ref="AL28:AO28"/>
    <mergeCell ref="AP28:BF28"/>
    <mergeCell ref="BG28:BN28"/>
    <mergeCell ref="BO28:BR28"/>
    <mergeCell ref="BS28:CB28"/>
    <mergeCell ref="DL29:DV29"/>
    <mergeCell ref="DW29:EC29"/>
    <mergeCell ref="CR29:CY29"/>
    <mergeCell ref="CZ29:DC29"/>
    <mergeCell ref="R26:Y26"/>
    <mergeCell ref="Z26:AC26"/>
    <mergeCell ref="AD26:AK26"/>
    <mergeCell ref="AL26:AO26"/>
    <mergeCell ref="AP26:BF26"/>
    <mergeCell ref="BG26:BN26"/>
    <mergeCell ref="CD28:CQ28"/>
    <mergeCell ref="CR28:CY28"/>
    <mergeCell ref="CZ28:DC28"/>
    <mergeCell ref="DD28:DK28"/>
    <mergeCell ref="DL28:DV28"/>
    <mergeCell ref="CD27:CQ27"/>
    <mergeCell ref="CR27:CY27"/>
    <mergeCell ref="CZ27:DC27"/>
    <mergeCell ref="DD27:DK27"/>
    <mergeCell ref="DL27:DV27"/>
    <mergeCell ref="BO27:BR27"/>
    <mergeCell ref="BS27:CB27"/>
    <mergeCell ref="DW27:EC27"/>
    <mergeCell ref="DW26:EC26"/>
    <mergeCell ref="B27:Q27"/>
    <mergeCell ref="R27:Y27"/>
    <mergeCell ref="Z27:AC27"/>
    <mergeCell ref="AD27:AK27"/>
    <mergeCell ref="AL27:AO27"/>
    <mergeCell ref="AP27:BF27"/>
    <mergeCell ref="BG27:BN27"/>
    <mergeCell ref="BO26:BR26"/>
    <mergeCell ref="DW24:EC24"/>
    <mergeCell ref="B25:Q25"/>
    <mergeCell ref="R25:Y25"/>
    <mergeCell ref="Z25:AC25"/>
    <mergeCell ref="AD25:AK25"/>
    <mergeCell ref="AL25:AO25"/>
    <mergeCell ref="AP25:BF25"/>
    <mergeCell ref="BG25:BN25"/>
    <mergeCell ref="B26:Q26"/>
    <mergeCell ref="BO25:BR25"/>
    <mergeCell ref="CD25:CQ25"/>
    <mergeCell ref="CR25:CY25"/>
    <mergeCell ref="CZ25:DC25"/>
    <mergeCell ref="DD25:DK25"/>
    <mergeCell ref="BS26:CB26"/>
    <mergeCell ref="CD26:CQ26"/>
    <mergeCell ref="CR26:CY26"/>
    <mergeCell ref="CZ26:DC26"/>
    <mergeCell ref="DD26:DK26"/>
    <mergeCell ref="DL26:DV26"/>
    <mergeCell ref="DL25:DV25"/>
    <mergeCell ref="DW25:EC25"/>
    <mergeCell ref="BS25:CB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CZ23:DC23"/>
    <mergeCell ref="DD23:DK23"/>
    <mergeCell ref="DL23:DV23"/>
    <mergeCell ref="B20:Q20"/>
    <mergeCell ref="R20:Y20"/>
    <mergeCell ref="Z20:AC20"/>
    <mergeCell ref="AD20:AK20"/>
    <mergeCell ref="AL20:AO20"/>
    <mergeCell ref="BO22:BR22"/>
    <mergeCell ref="BS22:CB22"/>
    <mergeCell ref="CD21:CQ21"/>
    <mergeCell ref="CR21:CY21"/>
    <mergeCell ref="CZ21:DC21"/>
    <mergeCell ref="DD21:DP21"/>
    <mergeCell ref="BG23:BN23"/>
    <mergeCell ref="BO23:BR23"/>
    <mergeCell ref="BS23:CB23"/>
    <mergeCell ref="B22:Q22"/>
    <mergeCell ref="R22:Y22"/>
    <mergeCell ref="Z22:AC22"/>
    <mergeCell ref="AD22:AK22"/>
    <mergeCell ref="AL22:AO22"/>
    <mergeCell ref="AP22:BF22"/>
    <mergeCell ref="BG22:BN22"/>
    <mergeCell ref="B21:Q21"/>
    <mergeCell ref="R21:Y21"/>
    <mergeCell ref="Z21:AC21"/>
    <mergeCell ref="AD21:AK21"/>
    <mergeCell ref="AL21:AO21"/>
    <mergeCell ref="AP21:BF21"/>
    <mergeCell ref="BG21:BN21"/>
    <mergeCell ref="CD23:CQ23"/>
    <mergeCell ref="CR23:CY23"/>
    <mergeCell ref="AP20:BF20"/>
    <mergeCell ref="BG20:BN20"/>
    <mergeCell ref="BO20:BR20"/>
    <mergeCell ref="BS20:CB20"/>
    <mergeCell ref="CD20:CQ20"/>
    <mergeCell ref="CR20:CY20"/>
    <mergeCell ref="CZ20:DC20"/>
    <mergeCell ref="DD20:DP20"/>
    <mergeCell ref="DQ20:EC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18:Q18"/>
    <mergeCell ref="R18:Y18"/>
    <mergeCell ref="Z18:AC18"/>
    <mergeCell ref="AD18:AK18"/>
    <mergeCell ref="AL18:AO18"/>
    <mergeCell ref="AP18:BF18"/>
    <mergeCell ref="BG18:BN18"/>
    <mergeCell ref="BS19:CB19"/>
    <mergeCell ref="B17:Q17"/>
    <mergeCell ref="R17:Y17"/>
    <mergeCell ref="Z17:AC17"/>
    <mergeCell ref="AD17:AK17"/>
    <mergeCell ref="AL17:AO17"/>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Z17:DC17"/>
    <mergeCell ref="DD17:DP17"/>
    <mergeCell ref="DQ17:EC17"/>
    <mergeCell ref="CZ16:DC16"/>
    <mergeCell ref="DD16:DP16"/>
    <mergeCell ref="DQ16:EC16"/>
    <mergeCell ref="B16:Q16"/>
    <mergeCell ref="R16:Y16"/>
    <mergeCell ref="Z16:AC16"/>
    <mergeCell ref="AD16:AK16"/>
    <mergeCell ref="AL16:AO16"/>
    <mergeCell ref="AP16:BF16"/>
    <mergeCell ref="BS16:CB16"/>
    <mergeCell ref="B14:Q14"/>
    <mergeCell ref="R14:Y14"/>
    <mergeCell ref="Z14:AC14"/>
    <mergeCell ref="AD14:AK14"/>
    <mergeCell ref="AL14:AO14"/>
    <mergeCell ref="AP14:BF14"/>
    <mergeCell ref="BG14:BN14"/>
    <mergeCell ref="CR16:CY16"/>
    <mergeCell ref="B15:Q15"/>
    <mergeCell ref="R15:Y15"/>
    <mergeCell ref="Z15:AC15"/>
    <mergeCell ref="AD15:AK15"/>
    <mergeCell ref="AL15:AO15"/>
    <mergeCell ref="AP15:BF15"/>
    <mergeCell ref="BG15:BN15"/>
    <mergeCell ref="BG16:BN16"/>
    <mergeCell ref="BO16:BR16"/>
    <mergeCell ref="BO14:BR14"/>
    <mergeCell ref="BS14:CB14"/>
    <mergeCell ref="CD14:CQ14"/>
    <mergeCell ref="CR14:CY14"/>
    <mergeCell ref="DQ15:EC15"/>
    <mergeCell ref="BO15:BR15"/>
    <mergeCell ref="BS15:CB15"/>
    <mergeCell ref="CZ14:DC14"/>
    <mergeCell ref="DD14:DP14"/>
    <mergeCell ref="DQ14:EC14"/>
    <mergeCell ref="DQ13:EC13"/>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B12:Q12"/>
    <mergeCell ref="R12:Y12"/>
    <mergeCell ref="Z12:AC12"/>
    <mergeCell ref="AD12:AK12"/>
    <mergeCell ref="AL12:AO12"/>
    <mergeCell ref="AP12:BF12"/>
    <mergeCell ref="BG12:BN12"/>
    <mergeCell ref="AP11:BF11"/>
    <mergeCell ref="B11:Q11"/>
    <mergeCell ref="R11:Y11"/>
    <mergeCell ref="Z11:AC11"/>
    <mergeCell ref="AD11:AK11"/>
    <mergeCell ref="AL11:AO11"/>
    <mergeCell ref="BG11:BN11"/>
    <mergeCell ref="CR11:CY11"/>
    <mergeCell ref="DQ12:EC12"/>
    <mergeCell ref="BO12:BR12"/>
    <mergeCell ref="BS12:CB12"/>
    <mergeCell ref="CD9:CQ9"/>
    <mergeCell ref="CR9:CY9"/>
    <mergeCell ref="CZ9:DC9"/>
    <mergeCell ref="DD9:DP9"/>
    <mergeCell ref="CD10:CQ10"/>
    <mergeCell ref="CR10:CY10"/>
    <mergeCell ref="DD11:DP11"/>
    <mergeCell ref="DQ11:EC11"/>
    <mergeCell ref="CZ11:DC11"/>
    <mergeCell ref="BO11:BR11"/>
    <mergeCell ref="BS11:CB11"/>
    <mergeCell ref="CD11:CQ11"/>
    <mergeCell ref="CD12:CQ12"/>
    <mergeCell ref="CR12:CY12"/>
    <mergeCell ref="CZ12:DC12"/>
    <mergeCell ref="DD12:DP12"/>
    <mergeCell ref="DD10:DP10"/>
    <mergeCell ref="DQ10:EC10"/>
    <mergeCell ref="B10:Q10"/>
    <mergeCell ref="R10:Y10"/>
    <mergeCell ref="Z10:AC10"/>
    <mergeCell ref="AD10:AK10"/>
    <mergeCell ref="AL10:AO10"/>
    <mergeCell ref="AP10:BF10"/>
    <mergeCell ref="BG10:BN10"/>
    <mergeCell ref="B8:Q8"/>
    <mergeCell ref="R8:Y8"/>
    <mergeCell ref="Z8:AC8"/>
    <mergeCell ref="AD8:AK8"/>
    <mergeCell ref="AL8:AO8"/>
    <mergeCell ref="AP8:BF8"/>
    <mergeCell ref="BG8:BN8"/>
    <mergeCell ref="BO8:BR8"/>
    <mergeCell ref="CZ10:DC10"/>
    <mergeCell ref="B9:Q9"/>
    <mergeCell ref="R9:Y9"/>
    <mergeCell ref="Z9:AC9"/>
    <mergeCell ref="AD9:AK9"/>
    <mergeCell ref="AL9:AO9"/>
    <mergeCell ref="AP9:BF9"/>
    <mergeCell ref="BG9:BN9"/>
    <mergeCell ref="BO10:BR10"/>
    <mergeCell ref="BS10:CB10"/>
    <mergeCell ref="BS8:CB8"/>
    <mergeCell ref="CD8:CQ8"/>
    <mergeCell ref="CR8:CY8"/>
    <mergeCell ref="DQ9:EC9"/>
    <mergeCell ref="BO9:BR9"/>
    <mergeCell ref="BS9:CB9"/>
    <mergeCell ref="CZ8:DC8"/>
    <mergeCell ref="DD8:DP8"/>
    <mergeCell ref="DQ8:EC8"/>
    <mergeCell ref="DQ7:EC7"/>
    <mergeCell ref="B7:Q7"/>
    <mergeCell ref="R7:Y7"/>
    <mergeCell ref="Z7:AC7"/>
    <mergeCell ref="AD7:AK7"/>
    <mergeCell ref="AL7:AO7"/>
    <mergeCell ref="AP7:BF7"/>
    <mergeCell ref="BG7:BN7"/>
    <mergeCell ref="BO7:BR7"/>
    <mergeCell ref="BS7:CB7"/>
    <mergeCell ref="CD7:CQ7"/>
    <mergeCell ref="CR7:CY7"/>
    <mergeCell ref="CZ7:DC7"/>
    <mergeCell ref="DD7:DP7"/>
    <mergeCell ref="B6:Q6"/>
    <mergeCell ref="R6:Y6"/>
    <mergeCell ref="Z6:AC6"/>
    <mergeCell ref="AD6:AK6"/>
    <mergeCell ref="AL6:AO6"/>
    <mergeCell ref="AP6:BF6"/>
    <mergeCell ref="BG6:BN6"/>
    <mergeCell ref="AP5:BF5"/>
    <mergeCell ref="B5:Q5"/>
    <mergeCell ref="R5:Y5"/>
    <mergeCell ref="Z5:AC5"/>
    <mergeCell ref="AD5:AK5"/>
    <mergeCell ref="AL5:AO5"/>
    <mergeCell ref="BG5:BN5"/>
    <mergeCell ref="CR5:CY5"/>
    <mergeCell ref="DQ6:EC6"/>
    <mergeCell ref="BO6:BR6"/>
    <mergeCell ref="BS6:CB6"/>
    <mergeCell ref="DH1:DN1"/>
    <mergeCell ref="DP1:EC1"/>
    <mergeCell ref="BO4:BR4"/>
    <mergeCell ref="BS4:CB4"/>
    <mergeCell ref="CD4:EC4"/>
    <mergeCell ref="DD5:DP5"/>
    <mergeCell ref="DQ5:EC5"/>
    <mergeCell ref="CZ5:DC5"/>
    <mergeCell ref="BO5:BR5"/>
    <mergeCell ref="BS5:CB5"/>
    <mergeCell ref="CD5:CQ5"/>
    <mergeCell ref="CD6:CQ6"/>
    <mergeCell ref="CR6:CY6"/>
    <mergeCell ref="CZ6:DC6"/>
    <mergeCell ref="DD6:DP6"/>
    <mergeCell ref="B3:AO3"/>
    <mergeCell ref="AP3:CB3"/>
    <mergeCell ref="CD3:EC3"/>
    <mergeCell ref="B4:Q4"/>
    <mergeCell ref="R4:Y4"/>
    <mergeCell ref="Z4:AC4"/>
    <mergeCell ref="AD4:AK4"/>
    <mergeCell ref="AL4:AO4"/>
    <mergeCell ref="AP4:BF4"/>
    <mergeCell ref="BG4:BN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10" t="s">
        <v>344</v>
      </c>
      <c r="DK2" s="711"/>
      <c r="DL2" s="711"/>
      <c r="DM2" s="711"/>
      <c r="DN2" s="711"/>
      <c r="DO2" s="712"/>
      <c r="DP2" s="202"/>
      <c r="DQ2" s="710" t="s">
        <v>345</v>
      </c>
      <c r="DR2" s="711"/>
      <c r="DS2" s="711"/>
      <c r="DT2" s="711"/>
      <c r="DU2" s="711"/>
      <c r="DV2" s="711"/>
      <c r="DW2" s="711"/>
      <c r="DX2" s="711"/>
      <c r="DY2" s="711"/>
      <c r="DZ2" s="712"/>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13" t="s">
        <v>346</v>
      </c>
      <c r="B4" s="713"/>
      <c r="C4" s="713"/>
      <c r="D4" s="713"/>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c r="AH4" s="713"/>
      <c r="AI4" s="713"/>
      <c r="AJ4" s="713"/>
      <c r="AK4" s="713"/>
      <c r="AL4" s="713"/>
      <c r="AM4" s="713"/>
      <c r="AN4" s="713"/>
      <c r="AO4" s="713"/>
      <c r="AP4" s="713"/>
      <c r="AQ4" s="713"/>
      <c r="AR4" s="713"/>
      <c r="AS4" s="713"/>
      <c r="AT4" s="713"/>
      <c r="AU4" s="713"/>
      <c r="AV4" s="713"/>
      <c r="AW4" s="713"/>
      <c r="AX4" s="713"/>
      <c r="AY4" s="713"/>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14" t="s">
        <v>348</v>
      </c>
      <c r="B5" s="715"/>
      <c r="C5" s="715"/>
      <c r="D5" s="715"/>
      <c r="E5" s="715"/>
      <c r="F5" s="715"/>
      <c r="G5" s="715"/>
      <c r="H5" s="715"/>
      <c r="I5" s="715"/>
      <c r="J5" s="715"/>
      <c r="K5" s="715"/>
      <c r="L5" s="715"/>
      <c r="M5" s="715"/>
      <c r="N5" s="715"/>
      <c r="O5" s="715"/>
      <c r="P5" s="716"/>
      <c r="Q5" s="720" t="s">
        <v>349</v>
      </c>
      <c r="R5" s="721"/>
      <c r="S5" s="721"/>
      <c r="T5" s="721"/>
      <c r="U5" s="722"/>
      <c r="V5" s="720" t="s">
        <v>350</v>
      </c>
      <c r="W5" s="721"/>
      <c r="X5" s="721"/>
      <c r="Y5" s="721"/>
      <c r="Z5" s="722"/>
      <c r="AA5" s="720" t="s">
        <v>351</v>
      </c>
      <c r="AB5" s="721"/>
      <c r="AC5" s="721"/>
      <c r="AD5" s="721"/>
      <c r="AE5" s="721"/>
      <c r="AF5" s="726" t="s">
        <v>352</v>
      </c>
      <c r="AG5" s="721"/>
      <c r="AH5" s="721"/>
      <c r="AI5" s="721"/>
      <c r="AJ5" s="727"/>
      <c r="AK5" s="721" t="s">
        <v>353</v>
      </c>
      <c r="AL5" s="721"/>
      <c r="AM5" s="721"/>
      <c r="AN5" s="721"/>
      <c r="AO5" s="722"/>
      <c r="AP5" s="720" t="s">
        <v>354</v>
      </c>
      <c r="AQ5" s="721"/>
      <c r="AR5" s="721"/>
      <c r="AS5" s="721"/>
      <c r="AT5" s="722"/>
      <c r="AU5" s="720" t="s">
        <v>355</v>
      </c>
      <c r="AV5" s="721"/>
      <c r="AW5" s="721"/>
      <c r="AX5" s="721"/>
      <c r="AY5" s="727"/>
      <c r="AZ5" s="209"/>
      <c r="BA5" s="209"/>
      <c r="BB5" s="209"/>
      <c r="BC5" s="209"/>
      <c r="BD5" s="209"/>
      <c r="BE5" s="210"/>
      <c r="BF5" s="210"/>
      <c r="BG5" s="210"/>
      <c r="BH5" s="210"/>
      <c r="BI5" s="210"/>
      <c r="BJ5" s="210"/>
      <c r="BK5" s="210"/>
      <c r="BL5" s="210"/>
      <c r="BM5" s="210"/>
      <c r="BN5" s="210"/>
      <c r="BO5" s="210"/>
      <c r="BP5" s="210"/>
      <c r="BQ5" s="714" t="s">
        <v>356</v>
      </c>
      <c r="BR5" s="715"/>
      <c r="BS5" s="715"/>
      <c r="BT5" s="715"/>
      <c r="BU5" s="715"/>
      <c r="BV5" s="715"/>
      <c r="BW5" s="715"/>
      <c r="BX5" s="715"/>
      <c r="BY5" s="715"/>
      <c r="BZ5" s="715"/>
      <c r="CA5" s="715"/>
      <c r="CB5" s="715"/>
      <c r="CC5" s="715"/>
      <c r="CD5" s="715"/>
      <c r="CE5" s="715"/>
      <c r="CF5" s="715"/>
      <c r="CG5" s="716"/>
      <c r="CH5" s="720" t="s">
        <v>357</v>
      </c>
      <c r="CI5" s="721"/>
      <c r="CJ5" s="721"/>
      <c r="CK5" s="721"/>
      <c r="CL5" s="722"/>
      <c r="CM5" s="720" t="s">
        <v>358</v>
      </c>
      <c r="CN5" s="721"/>
      <c r="CO5" s="721"/>
      <c r="CP5" s="721"/>
      <c r="CQ5" s="722"/>
      <c r="CR5" s="720" t="s">
        <v>359</v>
      </c>
      <c r="CS5" s="721"/>
      <c r="CT5" s="721"/>
      <c r="CU5" s="721"/>
      <c r="CV5" s="722"/>
      <c r="CW5" s="720" t="s">
        <v>360</v>
      </c>
      <c r="CX5" s="721"/>
      <c r="CY5" s="721"/>
      <c r="CZ5" s="721"/>
      <c r="DA5" s="722"/>
      <c r="DB5" s="720" t="s">
        <v>361</v>
      </c>
      <c r="DC5" s="721"/>
      <c r="DD5" s="721"/>
      <c r="DE5" s="721"/>
      <c r="DF5" s="722"/>
      <c r="DG5" s="730" t="s">
        <v>362</v>
      </c>
      <c r="DH5" s="731"/>
      <c r="DI5" s="731"/>
      <c r="DJ5" s="731"/>
      <c r="DK5" s="732"/>
      <c r="DL5" s="730" t="s">
        <v>363</v>
      </c>
      <c r="DM5" s="731"/>
      <c r="DN5" s="731"/>
      <c r="DO5" s="731"/>
      <c r="DP5" s="732"/>
      <c r="DQ5" s="720" t="s">
        <v>364</v>
      </c>
      <c r="DR5" s="721"/>
      <c r="DS5" s="721"/>
      <c r="DT5" s="721"/>
      <c r="DU5" s="722"/>
      <c r="DV5" s="720" t="s">
        <v>355</v>
      </c>
      <c r="DW5" s="721"/>
      <c r="DX5" s="721"/>
      <c r="DY5" s="721"/>
      <c r="DZ5" s="727"/>
      <c r="EA5" s="207"/>
    </row>
    <row r="6" spans="1:131" s="20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05"/>
      <c r="BA6" s="205"/>
      <c r="BB6" s="205"/>
      <c r="BC6" s="205"/>
      <c r="BD6" s="205"/>
      <c r="BE6" s="206"/>
      <c r="BF6" s="206"/>
      <c r="BG6" s="206"/>
      <c r="BH6" s="206"/>
      <c r="BI6" s="206"/>
      <c r="BJ6" s="206"/>
      <c r="BK6" s="206"/>
      <c r="BL6" s="206"/>
      <c r="BM6" s="206"/>
      <c r="BN6" s="206"/>
      <c r="BO6" s="206"/>
      <c r="BP6" s="206"/>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33"/>
      <c r="DH6" s="734"/>
      <c r="DI6" s="734"/>
      <c r="DJ6" s="734"/>
      <c r="DK6" s="735"/>
      <c r="DL6" s="733"/>
      <c r="DM6" s="734"/>
      <c r="DN6" s="734"/>
      <c r="DO6" s="734"/>
      <c r="DP6" s="735"/>
      <c r="DQ6" s="723"/>
      <c r="DR6" s="724"/>
      <c r="DS6" s="724"/>
      <c r="DT6" s="724"/>
      <c r="DU6" s="725"/>
      <c r="DV6" s="723"/>
      <c r="DW6" s="724"/>
      <c r="DX6" s="724"/>
      <c r="DY6" s="724"/>
      <c r="DZ6" s="729"/>
      <c r="EA6" s="207"/>
    </row>
    <row r="7" spans="1:131" s="208" customFormat="1" ht="26.25" customHeight="1" thickTop="1" x14ac:dyDescent="0.15">
      <c r="A7" s="211">
        <v>1</v>
      </c>
      <c r="B7" s="736" t="s">
        <v>365</v>
      </c>
      <c r="C7" s="737"/>
      <c r="D7" s="737"/>
      <c r="E7" s="737"/>
      <c r="F7" s="737"/>
      <c r="G7" s="737"/>
      <c r="H7" s="737"/>
      <c r="I7" s="737"/>
      <c r="J7" s="737"/>
      <c r="K7" s="737"/>
      <c r="L7" s="737"/>
      <c r="M7" s="737"/>
      <c r="N7" s="737"/>
      <c r="O7" s="737"/>
      <c r="P7" s="738"/>
      <c r="Q7" s="739">
        <v>24187</v>
      </c>
      <c r="R7" s="740"/>
      <c r="S7" s="740"/>
      <c r="T7" s="740"/>
      <c r="U7" s="740"/>
      <c r="V7" s="740">
        <v>23989</v>
      </c>
      <c r="W7" s="740"/>
      <c r="X7" s="740"/>
      <c r="Y7" s="740"/>
      <c r="Z7" s="740"/>
      <c r="AA7" s="740">
        <v>199</v>
      </c>
      <c r="AB7" s="740"/>
      <c r="AC7" s="740"/>
      <c r="AD7" s="740"/>
      <c r="AE7" s="741"/>
      <c r="AF7" s="742">
        <v>178</v>
      </c>
      <c r="AG7" s="743"/>
      <c r="AH7" s="743"/>
      <c r="AI7" s="743"/>
      <c r="AJ7" s="744"/>
      <c r="AK7" s="748" t="s">
        <v>546</v>
      </c>
      <c r="AL7" s="749"/>
      <c r="AM7" s="749"/>
      <c r="AN7" s="749"/>
      <c r="AO7" s="749"/>
      <c r="AP7" s="749">
        <v>19437</v>
      </c>
      <c r="AQ7" s="749"/>
      <c r="AR7" s="749"/>
      <c r="AS7" s="749"/>
      <c r="AT7" s="749"/>
      <c r="AU7" s="750"/>
      <c r="AV7" s="750"/>
      <c r="AW7" s="750"/>
      <c r="AX7" s="750"/>
      <c r="AY7" s="751"/>
      <c r="AZ7" s="205"/>
      <c r="BA7" s="205"/>
      <c r="BB7" s="205"/>
      <c r="BC7" s="205"/>
      <c r="BD7" s="205"/>
      <c r="BE7" s="206"/>
      <c r="BF7" s="206"/>
      <c r="BG7" s="206"/>
      <c r="BH7" s="206"/>
      <c r="BI7" s="206"/>
      <c r="BJ7" s="206"/>
      <c r="BK7" s="206"/>
      <c r="BL7" s="206"/>
      <c r="BM7" s="206"/>
      <c r="BN7" s="206"/>
      <c r="BO7" s="206"/>
      <c r="BP7" s="206"/>
      <c r="BQ7" s="212">
        <v>1</v>
      </c>
      <c r="BR7" s="213" t="s">
        <v>564</v>
      </c>
      <c r="BS7" s="752" t="s">
        <v>555</v>
      </c>
      <c r="BT7" s="753"/>
      <c r="BU7" s="753"/>
      <c r="BV7" s="753"/>
      <c r="BW7" s="753"/>
      <c r="BX7" s="753"/>
      <c r="BY7" s="753"/>
      <c r="BZ7" s="753"/>
      <c r="CA7" s="753"/>
      <c r="CB7" s="753"/>
      <c r="CC7" s="753"/>
      <c r="CD7" s="753"/>
      <c r="CE7" s="753"/>
      <c r="CF7" s="753"/>
      <c r="CG7" s="754"/>
      <c r="CH7" s="745">
        <v>1</v>
      </c>
      <c r="CI7" s="746"/>
      <c r="CJ7" s="746"/>
      <c r="CK7" s="746"/>
      <c r="CL7" s="747"/>
      <c r="CM7" s="745">
        <v>74</v>
      </c>
      <c r="CN7" s="746"/>
      <c r="CO7" s="746"/>
      <c r="CP7" s="746"/>
      <c r="CQ7" s="747"/>
      <c r="CR7" s="745">
        <v>5</v>
      </c>
      <c r="CS7" s="746"/>
      <c r="CT7" s="746"/>
      <c r="CU7" s="746"/>
      <c r="CV7" s="747"/>
      <c r="CW7" s="745" t="s">
        <v>557</v>
      </c>
      <c r="CX7" s="746"/>
      <c r="CY7" s="746"/>
      <c r="CZ7" s="746"/>
      <c r="DA7" s="747"/>
      <c r="DB7" s="745" t="s">
        <v>557</v>
      </c>
      <c r="DC7" s="746"/>
      <c r="DD7" s="746"/>
      <c r="DE7" s="746"/>
      <c r="DF7" s="747"/>
      <c r="DG7" s="745">
        <v>626</v>
      </c>
      <c r="DH7" s="746"/>
      <c r="DI7" s="746"/>
      <c r="DJ7" s="746"/>
      <c r="DK7" s="747"/>
      <c r="DL7" s="745" t="s">
        <v>557</v>
      </c>
      <c r="DM7" s="746"/>
      <c r="DN7" s="746"/>
      <c r="DO7" s="746"/>
      <c r="DP7" s="747"/>
      <c r="DQ7" s="745">
        <v>102</v>
      </c>
      <c r="DR7" s="746"/>
      <c r="DS7" s="746"/>
      <c r="DT7" s="746"/>
      <c r="DU7" s="747"/>
      <c r="DV7" s="707"/>
      <c r="DW7" s="708"/>
      <c r="DX7" s="708"/>
      <c r="DY7" s="708"/>
      <c r="DZ7" s="709"/>
      <c r="EA7" s="207"/>
    </row>
    <row r="8" spans="1:131" s="208" customFormat="1" ht="26.25" customHeight="1" x14ac:dyDescent="0.15">
      <c r="A8" s="214">
        <v>2</v>
      </c>
      <c r="B8" s="761"/>
      <c r="C8" s="762"/>
      <c r="D8" s="762"/>
      <c r="E8" s="762"/>
      <c r="F8" s="762"/>
      <c r="G8" s="762"/>
      <c r="H8" s="762"/>
      <c r="I8" s="762"/>
      <c r="J8" s="762"/>
      <c r="K8" s="762"/>
      <c r="L8" s="762"/>
      <c r="M8" s="762"/>
      <c r="N8" s="762"/>
      <c r="O8" s="762"/>
      <c r="P8" s="763"/>
      <c r="Q8" s="764"/>
      <c r="R8" s="765"/>
      <c r="S8" s="765"/>
      <c r="T8" s="765"/>
      <c r="U8" s="765"/>
      <c r="V8" s="765"/>
      <c r="W8" s="765"/>
      <c r="X8" s="765"/>
      <c r="Y8" s="765"/>
      <c r="Z8" s="765"/>
      <c r="AA8" s="765"/>
      <c r="AB8" s="765"/>
      <c r="AC8" s="765"/>
      <c r="AD8" s="765"/>
      <c r="AE8" s="766"/>
      <c r="AF8" s="767"/>
      <c r="AG8" s="768"/>
      <c r="AH8" s="768"/>
      <c r="AI8" s="768"/>
      <c r="AJ8" s="769"/>
      <c r="AK8" s="770"/>
      <c r="AL8" s="755"/>
      <c r="AM8" s="755"/>
      <c r="AN8" s="755"/>
      <c r="AO8" s="755"/>
      <c r="AP8" s="755"/>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556</v>
      </c>
      <c r="BT8" s="759"/>
      <c r="BU8" s="759"/>
      <c r="BV8" s="759"/>
      <c r="BW8" s="759"/>
      <c r="BX8" s="759"/>
      <c r="BY8" s="759"/>
      <c r="BZ8" s="759"/>
      <c r="CA8" s="759"/>
      <c r="CB8" s="759"/>
      <c r="CC8" s="759"/>
      <c r="CD8" s="759"/>
      <c r="CE8" s="759"/>
      <c r="CF8" s="759"/>
      <c r="CG8" s="760"/>
      <c r="CH8" s="771" t="s">
        <v>547</v>
      </c>
      <c r="CI8" s="772"/>
      <c r="CJ8" s="772"/>
      <c r="CK8" s="772"/>
      <c r="CL8" s="773"/>
      <c r="CM8" s="771" t="s">
        <v>557</v>
      </c>
      <c r="CN8" s="772"/>
      <c r="CO8" s="772"/>
      <c r="CP8" s="772"/>
      <c r="CQ8" s="773"/>
      <c r="CR8" s="771">
        <v>3</v>
      </c>
      <c r="CS8" s="772"/>
      <c r="CT8" s="772"/>
      <c r="CU8" s="772"/>
      <c r="CV8" s="773"/>
      <c r="CW8" s="771" t="s">
        <v>547</v>
      </c>
      <c r="CX8" s="772"/>
      <c r="CY8" s="772"/>
      <c r="CZ8" s="772"/>
      <c r="DA8" s="773"/>
      <c r="DB8" s="771" t="s">
        <v>547</v>
      </c>
      <c r="DC8" s="772"/>
      <c r="DD8" s="772"/>
      <c r="DE8" s="772"/>
      <c r="DF8" s="773"/>
      <c r="DG8" s="771" t="s">
        <v>547</v>
      </c>
      <c r="DH8" s="772"/>
      <c r="DI8" s="772"/>
      <c r="DJ8" s="772"/>
      <c r="DK8" s="773"/>
      <c r="DL8" s="771" t="s">
        <v>547</v>
      </c>
      <c r="DM8" s="772"/>
      <c r="DN8" s="772"/>
      <c r="DO8" s="772"/>
      <c r="DP8" s="773"/>
      <c r="DQ8" s="771" t="s">
        <v>547</v>
      </c>
      <c r="DR8" s="772"/>
      <c r="DS8" s="772"/>
      <c r="DT8" s="772"/>
      <c r="DU8" s="773"/>
      <c r="DV8" s="774"/>
      <c r="DW8" s="775"/>
      <c r="DX8" s="775"/>
      <c r="DY8" s="775"/>
      <c r="DZ8" s="776"/>
      <c r="EA8" s="207"/>
    </row>
    <row r="9" spans="1:131" s="208" customFormat="1" ht="26.25" customHeight="1" x14ac:dyDescent="0.15">
      <c r="A9" s="214">
        <v>3</v>
      </c>
      <c r="B9" s="761"/>
      <c r="C9" s="762"/>
      <c r="D9" s="762"/>
      <c r="E9" s="762"/>
      <c r="F9" s="762"/>
      <c r="G9" s="762"/>
      <c r="H9" s="762"/>
      <c r="I9" s="762"/>
      <c r="J9" s="762"/>
      <c r="K9" s="762"/>
      <c r="L9" s="762"/>
      <c r="M9" s="762"/>
      <c r="N9" s="762"/>
      <c r="O9" s="762"/>
      <c r="P9" s="763"/>
      <c r="Q9" s="764"/>
      <c r="R9" s="765"/>
      <c r="S9" s="765"/>
      <c r="T9" s="765"/>
      <c r="U9" s="765"/>
      <c r="V9" s="765"/>
      <c r="W9" s="765"/>
      <c r="X9" s="765"/>
      <c r="Y9" s="765"/>
      <c r="Z9" s="765"/>
      <c r="AA9" s="765"/>
      <c r="AB9" s="765"/>
      <c r="AC9" s="765"/>
      <c r="AD9" s="765"/>
      <c r="AE9" s="766"/>
      <c r="AF9" s="767"/>
      <c r="AG9" s="768"/>
      <c r="AH9" s="768"/>
      <c r="AI9" s="768"/>
      <c r="AJ9" s="769"/>
      <c r="AK9" s="770"/>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x14ac:dyDescent="0.15">
      <c r="A10" s="214">
        <v>4</v>
      </c>
      <c r="B10" s="761"/>
      <c r="C10" s="762"/>
      <c r="D10" s="762"/>
      <c r="E10" s="762"/>
      <c r="F10" s="762"/>
      <c r="G10" s="762"/>
      <c r="H10" s="762"/>
      <c r="I10" s="762"/>
      <c r="J10" s="762"/>
      <c r="K10" s="762"/>
      <c r="L10" s="762"/>
      <c r="M10" s="762"/>
      <c r="N10" s="762"/>
      <c r="O10" s="762"/>
      <c r="P10" s="763"/>
      <c r="Q10" s="764"/>
      <c r="R10" s="765"/>
      <c r="S10" s="765"/>
      <c r="T10" s="765"/>
      <c r="U10" s="765"/>
      <c r="V10" s="765"/>
      <c r="W10" s="765"/>
      <c r="X10" s="765"/>
      <c r="Y10" s="765"/>
      <c r="Z10" s="765"/>
      <c r="AA10" s="765"/>
      <c r="AB10" s="765"/>
      <c r="AC10" s="765"/>
      <c r="AD10" s="765"/>
      <c r="AE10" s="766"/>
      <c r="AF10" s="767"/>
      <c r="AG10" s="768"/>
      <c r="AH10" s="768"/>
      <c r="AI10" s="768"/>
      <c r="AJ10" s="769"/>
      <c r="AK10" s="770"/>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15">
      <c r="A11" s="214">
        <v>5</v>
      </c>
      <c r="B11" s="761"/>
      <c r="C11" s="762"/>
      <c r="D11" s="762"/>
      <c r="E11" s="762"/>
      <c r="F11" s="762"/>
      <c r="G11" s="762"/>
      <c r="H11" s="762"/>
      <c r="I11" s="762"/>
      <c r="J11" s="762"/>
      <c r="K11" s="762"/>
      <c r="L11" s="762"/>
      <c r="M11" s="762"/>
      <c r="N11" s="762"/>
      <c r="O11" s="762"/>
      <c r="P11" s="763"/>
      <c r="Q11" s="764"/>
      <c r="R11" s="765"/>
      <c r="S11" s="765"/>
      <c r="T11" s="765"/>
      <c r="U11" s="765"/>
      <c r="V11" s="765"/>
      <c r="W11" s="765"/>
      <c r="X11" s="765"/>
      <c r="Y11" s="765"/>
      <c r="Z11" s="765"/>
      <c r="AA11" s="765"/>
      <c r="AB11" s="765"/>
      <c r="AC11" s="765"/>
      <c r="AD11" s="765"/>
      <c r="AE11" s="766"/>
      <c r="AF11" s="767"/>
      <c r="AG11" s="768"/>
      <c r="AH11" s="768"/>
      <c r="AI11" s="768"/>
      <c r="AJ11" s="769"/>
      <c r="AK11" s="770"/>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61"/>
      <c r="C12" s="762"/>
      <c r="D12" s="762"/>
      <c r="E12" s="762"/>
      <c r="F12" s="762"/>
      <c r="G12" s="762"/>
      <c r="H12" s="762"/>
      <c r="I12" s="762"/>
      <c r="J12" s="762"/>
      <c r="K12" s="762"/>
      <c r="L12" s="762"/>
      <c r="M12" s="762"/>
      <c r="N12" s="762"/>
      <c r="O12" s="762"/>
      <c r="P12" s="763"/>
      <c r="Q12" s="764"/>
      <c r="R12" s="765"/>
      <c r="S12" s="765"/>
      <c r="T12" s="765"/>
      <c r="U12" s="765"/>
      <c r="V12" s="765"/>
      <c r="W12" s="765"/>
      <c r="X12" s="765"/>
      <c r="Y12" s="765"/>
      <c r="Z12" s="765"/>
      <c r="AA12" s="765"/>
      <c r="AB12" s="765"/>
      <c r="AC12" s="765"/>
      <c r="AD12" s="765"/>
      <c r="AE12" s="766"/>
      <c r="AF12" s="767"/>
      <c r="AG12" s="768"/>
      <c r="AH12" s="768"/>
      <c r="AI12" s="768"/>
      <c r="AJ12" s="769"/>
      <c r="AK12" s="770"/>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61"/>
      <c r="C13" s="762"/>
      <c r="D13" s="762"/>
      <c r="E13" s="762"/>
      <c r="F13" s="762"/>
      <c r="G13" s="762"/>
      <c r="H13" s="762"/>
      <c r="I13" s="762"/>
      <c r="J13" s="762"/>
      <c r="K13" s="762"/>
      <c r="L13" s="762"/>
      <c r="M13" s="762"/>
      <c r="N13" s="762"/>
      <c r="O13" s="762"/>
      <c r="P13" s="763"/>
      <c r="Q13" s="764"/>
      <c r="R13" s="765"/>
      <c r="S13" s="765"/>
      <c r="T13" s="765"/>
      <c r="U13" s="765"/>
      <c r="V13" s="765"/>
      <c r="W13" s="765"/>
      <c r="X13" s="765"/>
      <c r="Y13" s="765"/>
      <c r="Z13" s="765"/>
      <c r="AA13" s="765"/>
      <c r="AB13" s="765"/>
      <c r="AC13" s="765"/>
      <c r="AD13" s="765"/>
      <c r="AE13" s="766"/>
      <c r="AF13" s="767"/>
      <c r="AG13" s="768"/>
      <c r="AH13" s="768"/>
      <c r="AI13" s="768"/>
      <c r="AJ13" s="769"/>
      <c r="AK13" s="770"/>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61"/>
      <c r="C14" s="762"/>
      <c r="D14" s="762"/>
      <c r="E14" s="762"/>
      <c r="F14" s="762"/>
      <c r="G14" s="762"/>
      <c r="H14" s="762"/>
      <c r="I14" s="762"/>
      <c r="J14" s="762"/>
      <c r="K14" s="762"/>
      <c r="L14" s="762"/>
      <c r="M14" s="762"/>
      <c r="N14" s="762"/>
      <c r="O14" s="762"/>
      <c r="P14" s="763"/>
      <c r="Q14" s="764"/>
      <c r="R14" s="765"/>
      <c r="S14" s="765"/>
      <c r="T14" s="765"/>
      <c r="U14" s="765"/>
      <c r="V14" s="765"/>
      <c r="W14" s="765"/>
      <c r="X14" s="765"/>
      <c r="Y14" s="765"/>
      <c r="Z14" s="765"/>
      <c r="AA14" s="765"/>
      <c r="AB14" s="765"/>
      <c r="AC14" s="765"/>
      <c r="AD14" s="765"/>
      <c r="AE14" s="766"/>
      <c r="AF14" s="767"/>
      <c r="AG14" s="768"/>
      <c r="AH14" s="768"/>
      <c r="AI14" s="768"/>
      <c r="AJ14" s="769"/>
      <c r="AK14" s="770"/>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61"/>
      <c r="C15" s="762"/>
      <c r="D15" s="762"/>
      <c r="E15" s="762"/>
      <c r="F15" s="762"/>
      <c r="G15" s="762"/>
      <c r="H15" s="762"/>
      <c r="I15" s="762"/>
      <c r="J15" s="762"/>
      <c r="K15" s="762"/>
      <c r="L15" s="762"/>
      <c r="M15" s="762"/>
      <c r="N15" s="762"/>
      <c r="O15" s="762"/>
      <c r="P15" s="763"/>
      <c r="Q15" s="764"/>
      <c r="R15" s="765"/>
      <c r="S15" s="765"/>
      <c r="T15" s="765"/>
      <c r="U15" s="765"/>
      <c r="V15" s="765"/>
      <c r="W15" s="765"/>
      <c r="X15" s="765"/>
      <c r="Y15" s="765"/>
      <c r="Z15" s="765"/>
      <c r="AA15" s="765"/>
      <c r="AB15" s="765"/>
      <c r="AC15" s="765"/>
      <c r="AD15" s="765"/>
      <c r="AE15" s="766"/>
      <c r="AF15" s="767"/>
      <c r="AG15" s="768"/>
      <c r="AH15" s="768"/>
      <c r="AI15" s="768"/>
      <c r="AJ15" s="769"/>
      <c r="AK15" s="770"/>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61"/>
      <c r="C16" s="762"/>
      <c r="D16" s="762"/>
      <c r="E16" s="762"/>
      <c r="F16" s="762"/>
      <c r="G16" s="762"/>
      <c r="H16" s="762"/>
      <c r="I16" s="762"/>
      <c r="J16" s="762"/>
      <c r="K16" s="762"/>
      <c r="L16" s="762"/>
      <c r="M16" s="762"/>
      <c r="N16" s="762"/>
      <c r="O16" s="762"/>
      <c r="P16" s="763"/>
      <c r="Q16" s="764"/>
      <c r="R16" s="765"/>
      <c r="S16" s="765"/>
      <c r="T16" s="765"/>
      <c r="U16" s="765"/>
      <c r="V16" s="765"/>
      <c r="W16" s="765"/>
      <c r="X16" s="765"/>
      <c r="Y16" s="765"/>
      <c r="Z16" s="765"/>
      <c r="AA16" s="765"/>
      <c r="AB16" s="765"/>
      <c r="AC16" s="765"/>
      <c r="AD16" s="765"/>
      <c r="AE16" s="766"/>
      <c r="AF16" s="767"/>
      <c r="AG16" s="768"/>
      <c r="AH16" s="768"/>
      <c r="AI16" s="768"/>
      <c r="AJ16" s="769"/>
      <c r="AK16" s="770"/>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61"/>
      <c r="C17" s="762"/>
      <c r="D17" s="762"/>
      <c r="E17" s="762"/>
      <c r="F17" s="762"/>
      <c r="G17" s="762"/>
      <c r="H17" s="762"/>
      <c r="I17" s="762"/>
      <c r="J17" s="762"/>
      <c r="K17" s="762"/>
      <c r="L17" s="762"/>
      <c r="M17" s="762"/>
      <c r="N17" s="762"/>
      <c r="O17" s="762"/>
      <c r="P17" s="763"/>
      <c r="Q17" s="764"/>
      <c r="R17" s="765"/>
      <c r="S17" s="765"/>
      <c r="T17" s="765"/>
      <c r="U17" s="765"/>
      <c r="V17" s="765"/>
      <c r="W17" s="765"/>
      <c r="X17" s="765"/>
      <c r="Y17" s="765"/>
      <c r="Z17" s="765"/>
      <c r="AA17" s="765"/>
      <c r="AB17" s="765"/>
      <c r="AC17" s="765"/>
      <c r="AD17" s="765"/>
      <c r="AE17" s="766"/>
      <c r="AF17" s="767"/>
      <c r="AG17" s="768"/>
      <c r="AH17" s="768"/>
      <c r="AI17" s="768"/>
      <c r="AJ17" s="769"/>
      <c r="AK17" s="770"/>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61"/>
      <c r="C18" s="762"/>
      <c r="D18" s="762"/>
      <c r="E18" s="762"/>
      <c r="F18" s="762"/>
      <c r="G18" s="762"/>
      <c r="H18" s="762"/>
      <c r="I18" s="762"/>
      <c r="J18" s="762"/>
      <c r="K18" s="762"/>
      <c r="L18" s="762"/>
      <c r="M18" s="762"/>
      <c r="N18" s="762"/>
      <c r="O18" s="762"/>
      <c r="P18" s="763"/>
      <c r="Q18" s="764"/>
      <c r="R18" s="765"/>
      <c r="S18" s="765"/>
      <c r="T18" s="765"/>
      <c r="U18" s="765"/>
      <c r="V18" s="765"/>
      <c r="W18" s="765"/>
      <c r="X18" s="765"/>
      <c r="Y18" s="765"/>
      <c r="Z18" s="765"/>
      <c r="AA18" s="765"/>
      <c r="AB18" s="765"/>
      <c r="AC18" s="765"/>
      <c r="AD18" s="765"/>
      <c r="AE18" s="766"/>
      <c r="AF18" s="767"/>
      <c r="AG18" s="768"/>
      <c r="AH18" s="768"/>
      <c r="AI18" s="768"/>
      <c r="AJ18" s="769"/>
      <c r="AK18" s="770"/>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61"/>
      <c r="C19" s="762"/>
      <c r="D19" s="762"/>
      <c r="E19" s="762"/>
      <c r="F19" s="762"/>
      <c r="G19" s="762"/>
      <c r="H19" s="762"/>
      <c r="I19" s="762"/>
      <c r="J19" s="762"/>
      <c r="K19" s="762"/>
      <c r="L19" s="762"/>
      <c r="M19" s="762"/>
      <c r="N19" s="762"/>
      <c r="O19" s="762"/>
      <c r="P19" s="763"/>
      <c r="Q19" s="764"/>
      <c r="R19" s="765"/>
      <c r="S19" s="765"/>
      <c r="T19" s="765"/>
      <c r="U19" s="765"/>
      <c r="V19" s="765"/>
      <c r="W19" s="765"/>
      <c r="X19" s="765"/>
      <c r="Y19" s="765"/>
      <c r="Z19" s="765"/>
      <c r="AA19" s="765"/>
      <c r="AB19" s="765"/>
      <c r="AC19" s="765"/>
      <c r="AD19" s="765"/>
      <c r="AE19" s="766"/>
      <c r="AF19" s="767"/>
      <c r="AG19" s="768"/>
      <c r="AH19" s="768"/>
      <c r="AI19" s="768"/>
      <c r="AJ19" s="769"/>
      <c r="AK19" s="770"/>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61"/>
      <c r="C20" s="762"/>
      <c r="D20" s="762"/>
      <c r="E20" s="762"/>
      <c r="F20" s="762"/>
      <c r="G20" s="762"/>
      <c r="H20" s="762"/>
      <c r="I20" s="762"/>
      <c r="J20" s="762"/>
      <c r="K20" s="762"/>
      <c r="L20" s="762"/>
      <c r="M20" s="762"/>
      <c r="N20" s="762"/>
      <c r="O20" s="762"/>
      <c r="P20" s="763"/>
      <c r="Q20" s="764"/>
      <c r="R20" s="765"/>
      <c r="S20" s="765"/>
      <c r="T20" s="765"/>
      <c r="U20" s="765"/>
      <c r="V20" s="765"/>
      <c r="W20" s="765"/>
      <c r="X20" s="765"/>
      <c r="Y20" s="765"/>
      <c r="Z20" s="765"/>
      <c r="AA20" s="765"/>
      <c r="AB20" s="765"/>
      <c r="AC20" s="765"/>
      <c r="AD20" s="765"/>
      <c r="AE20" s="766"/>
      <c r="AF20" s="767"/>
      <c r="AG20" s="768"/>
      <c r="AH20" s="768"/>
      <c r="AI20" s="768"/>
      <c r="AJ20" s="769"/>
      <c r="AK20" s="770"/>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61"/>
      <c r="C21" s="762"/>
      <c r="D21" s="762"/>
      <c r="E21" s="762"/>
      <c r="F21" s="762"/>
      <c r="G21" s="762"/>
      <c r="H21" s="762"/>
      <c r="I21" s="762"/>
      <c r="J21" s="762"/>
      <c r="K21" s="762"/>
      <c r="L21" s="762"/>
      <c r="M21" s="762"/>
      <c r="N21" s="762"/>
      <c r="O21" s="762"/>
      <c r="P21" s="763"/>
      <c r="Q21" s="764"/>
      <c r="R21" s="765"/>
      <c r="S21" s="765"/>
      <c r="T21" s="765"/>
      <c r="U21" s="765"/>
      <c r="V21" s="765"/>
      <c r="W21" s="765"/>
      <c r="X21" s="765"/>
      <c r="Y21" s="765"/>
      <c r="Z21" s="765"/>
      <c r="AA21" s="765"/>
      <c r="AB21" s="765"/>
      <c r="AC21" s="765"/>
      <c r="AD21" s="765"/>
      <c r="AE21" s="766"/>
      <c r="AF21" s="767"/>
      <c r="AG21" s="768"/>
      <c r="AH21" s="768"/>
      <c r="AI21" s="768"/>
      <c r="AJ21" s="769"/>
      <c r="AK21" s="770"/>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61"/>
      <c r="C22" s="762"/>
      <c r="D22" s="762"/>
      <c r="E22" s="762"/>
      <c r="F22" s="762"/>
      <c r="G22" s="762"/>
      <c r="H22" s="762"/>
      <c r="I22" s="762"/>
      <c r="J22" s="762"/>
      <c r="K22" s="762"/>
      <c r="L22" s="762"/>
      <c r="M22" s="762"/>
      <c r="N22" s="762"/>
      <c r="O22" s="762"/>
      <c r="P22" s="763"/>
      <c r="Q22" s="777"/>
      <c r="R22" s="778"/>
      <c r="S22" s="778"/>
      <c r="T22" s="778"/>
      <c r="U22" s="778"/>
      <c r="V22" s="778"/>
      <c r="W22" s="778"/>
      <c r="X22" s="778"/>
      <c r="Y22" s="778"/>
      <c r="Z22" s="778"/>
      <c r="AA22" s="778"/>
      <c r="AB22" s="778"/>
      <c r="AC22" s="778"/>
      <c r="AD22" s="778"/>
      <c r="AE22" s="779"/>
      <c r="AF22" s="767"/>
      <c r="AG22" s="768"/>
      <c r="AH22" s="768"/>
      <c r="AI22" s="768"/>
      <c r="AJ22" s="769"/>
      <c r="AK22" s="780"/>
      <c r="AL22" s="781"/>
      <c r="AM22" s="781"/>
      <c r="AN22" s="781"/>
      <c r="AO22" s="781"/>
      <c r="AP22" s="781"/>
      <c r="AQ22" s="781"/>
      <c r="AR22" s="781"/>
      <c r="AS22" s="781"/>
      <c r="AT22" s="781"/>
      <c r="AU22" s="782"/>
      <c r="AV22" s="782"/>
      <c r="AW22" s="782"/>
      <c r="AX22" s="782"/>
      <c r="AY22" s="783"/>
      <c r="AZ22" s="784" t="s">
        <v>366</v>
      </c>
      <c r="BA22" s="784"/>
      <c r="BB22" s="784"/>
      <c r="BC22" s="784"/>
      <c r="BD22" s="785"/>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367</v>
      </c>
      <c r="B23" s="786" t="s">
        <v>368</v>
      </c>
      <c r="C23" s="787"/>
      <c r="D23" s="787"/>
      <c r="E23" s="787"/>
      <c r="F23" s="787"/>
      <c r="G23" s="787"/>
      <c r="H23" s="787"/>
      <c r="I23" s="787"/>
      <c r="J23" s="787"/>
      <c r="K23" s="787"/>
      <c r="L23" s="787"/>
      <c r="M23" s="787"/>
      <c r="N23" s="787"/>
      <c r="O23" s="787"/>
      <c r="P23" s="788"/>
      <c r="Q23" s="789">
        <v>23933</v>
      </c>
      <c r="R23" s="790"/>
      <c r="S23" s="790"/>
      <c r="T23" s="790"/>
      <c r="U23" s="790"/>
      <c r="V23" s="790">
        <v>23735</v>
      </c>
      <c r="W23" s="790"/>
      <c r="X23" s="790"/>
      <c r="Y23" s="790"/>
      <c r="Z23" s="790"/>
      <c r="AA23" s="790">
        <v>199</v>
      </c>
      <c r="AB23" s="790"/>
      <c r="AC23" s="790"/>
      <c r="AD23" s="790"/>
      <c r="AE23" s="791"/>
      <c r="AF23" s="792">
        <v>178</v>
      </c>
      <c r="AG23" s="790"/>
      <c r="AH23" s="790"/>
      <c r="AI23" s="790"/>
      <c r="AJ23" s="793"/>
      <c r="AK23" s="794"/>
      <c r="AL23" s="795"/>
      <c r="AM23" s="795"/>
      <c r="AN23" s="795"/>
      <c r="AO23" s="795"/>
      <c r="AP23" s="790">
        <v>19437</v>
      </c>
      <c r="AQ23" s="790"/>
      <c r="AR23" s="790"/>
      <c r="AS23" s="790"/>
      <c r="AT23" s="790"/>
      <c r="AU23" s="796"/>
      <c r="AV23" s="796"/>
      <c r="AW23" s="796"/>
      <c r="AX23" s="796"/>
      <c r="AY23" s="797"/>
      <c r="AZ23" s="798" t="s">
        <v>111</v>
      </c>
      <c r="BA23" s="799"/>
      <c r="BB23" s="799"/>
      <c r="BC23" s="799"/>
      <c r="BD23" s="800"/>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801" t="s">
        <v>369</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13" t="s">
        <v>370</v>
      </c>
      <c r="B25" s="713"/>
      <c r="C25" s="713"/>
      <c r="D25" s="713"/>
      <c r="E25" s="713"/>
      <c r="F25" s="713"/>
      <c r="G25" s="713"/>
      <c r="H25" s="713"/>
      <c r="I25" s="713"/>
      <c r="J25" s="713"/>
      <c r="K25" s="713"/>
      <c r="L25" s="713"/>
      <c r="M25" s="713"/>
      <c r="N25" s="713"/>
      <c r="O25" s="713"/>
      <c r="P25" s="713"/>
      <c r="Q25" s="713"/>
      <c r="R25" s="713"/>
      <c r="S25" s="713"/>
      <c r="T25" s="713"/>
      <c r="U25" s="713"/>
      <c r="V25" s="713"/>
      <c r="W25" s="713"/>
      <c r="X25" s="713"/>
      <c r="Y25" s="713"/>
      <c r="Z25" s="713"/>
      <c r="AA25" s="713"/>
      <c r="AB25" s="713"/>
      <c r="AC25" s="713"/>
      <c r="AD25" s="713"/>
      <c r="AE25" s="713"/>
      <c r="AF25" s="713"/>
      <c r="AG25" s="713"/>
      <c r="AH25" s="713"/>
      <c r="AI25" s="713"/>
      <c r="AJ25" s="713"/>
      <c r="AK25" s="713"/>
      <c r="AL25" s="713"/>
      <c r="AM25" s="713"/>
      <c r="AN25" s="713"/>
      <c r="AO25" s="713"/>
      <c r="AP25" s="713"/>
      <c r="AQ25" s="713"/>
      <c r="AR25" s="713"/>
      <c r="AS25" s="713"/>
      <c r="AT25" s="713"/>
      <c r="AU25" s="713"/>
      <c r="AV25" s="713"/>
      <c r="AW25" s="713"/>
      <c r="AX25" s="713"/>
      <c r="AY25" s="713"/>
      <c r="AZ25" s="713"/>
      <c r="BA25" s="713"/>
      <c r="BB25" s="713"/>
      <c r="BC25" s="713"/>
      <c r="BD25" s="713"/>
      <c r="BE25" s="713"/>
      <c r="BF25" s="713"/>
      <c r="BG25" s="713"/>
      <c r="BH25" s="713"/>
      <c r="BI25" s="713"/>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14" t="s">
        <v>348</v>
      </c>
      <c r="B26" s="715"/>
      <c r="C26" s="715"/>
      <c r="D26" s="715"/>
      <c r="E26" s="715"/>
      <c r="F26" s="715"/>
      <c r="G26" s="715"/>
      <c r="H26" s="715"/>
      <c r="I26" s="715"/>
      <c r="J26" s="715"/>
      <c r="K26" s="715"/>
      <c r="L26" s="715"/>
      <c r="M26" s="715"/>
      <c r="N26" s="715"/>
      <c r="O26" s="715"/>
      <c r="P26" s="716"/>
      <c r="Q26" s="720" t="s">
        <v>371</v>
      </c>
      <c r="R26" s="721"/>
      <c r="S26" s="721"/>
      <c r="T26" s="721"/>
      <c r="U26" s="722"/>
      <c r="V26" s="720" t="s">
        <v>372</v>
      </c>
      <c r="W26" s="721"/>
      <c r="X26" s="721"/>
      <c r="Y26" s="721"/>
      <c r="Z26" s="722"/>
      <c r="AA26" s="720" t="s">
        <v>373</v>
      </c>
      <c r="AB26" s="721"/>
      <c r="AC26" s="721"/>
      <c r="AD26" s="721"/>
      <c r="AE26" s="721"/>
      <c r="AF26" s="802" t="s">
        <v>374</v>
      </c>
      <c r="AG26" s="803"/>
      <c r="AH26" s="803"/>
      <c r="AI26" s="803"/>
      <c r="AJ26" s="804"/>
      <c r="AK26" s="721" t="s">
        <v>375</v>
      </c>
      <c r="AL26" s="721"/>
      <c r="AM26" s="721"/>
      <c r="AN26" s="721"/>
      <c r="AO26" s="722"/>
      <c r="AP26" s="720" t="s">
        <v>376</v>
      </c>
      <c r="AQ26" s="721"/>
      <c r="AR26" s="721"/>
      <c r="AS26" s="721"/>
      <c r="AT26" s="722"/>
      <c r="AU26" s="720" t="s">
        <v>377</v>
      </c>
      <c r="AV26" s="721"/>
      <c r="AW26" s="721"/>
      <c r="AX26" s="721"/>
      <c r="AY26" s="722"/>
      <c r="AZ26" s="720" t="s">
        <v>378</v>
      </c>
      <c r="BA26" s="721"/>
      <c r="BB26" s="721"/>
      <c r="BC26" s="721"/>
      <c r="BD26" s="722"/>
      <c r="BE26" s="720" t="s">
        <v>355</v>
      </c>
      <c r="BF26" s="721"/>
      <c r="BG26" s="721"/>
      <c r="BH26" s="721"/>
      <c r="BI26" s="727"/>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36" t="s">
        <v>379</v>
      </c>
      <c r="C28" s="737"/>
      <c r="D28" s="737"/>
      <c r="E28" s="737"/>
      <c r="F28" s="737"/>
      <c r="G28" s="737"/>
      <c r="H28" s="737"/>
      <c r="I28" s="737"/>
      <c r="J28" s="737"/>
      <c r="K28" s="737"/>
      <c r="L28" s="737"/>
      <c r="M28" s="737"/>
      <c r="N28" s="737"/>
      <c r="O28" s="737"/>
      <c r="P28" s="738"/>
      <c r="Q28" s="808">
        <v>10144</v>
      </c>
      <c r="R28" s="809"/>
      <c r="S28" s="809"/>
      <c r="T28" s="809"/>
      <c r="U28" s="809"/>
      <c r="V28" s="809">
        <v>10794</v>
      </c>
      <c r="W28" s="809"/>
      <c r="X28" s="809"/>
      <c r="Y28" s="809"/>
      <c r="Z28" s="809"/>
      <c r="AA28" s="809">
        <v>-650</v>
      </c>
      <c r="AB28" s="809"/>
      <c r="AC28" s="809"/>
      <c r="AD28" s="809"/>
      <c r="AE28" s="810"/>
      <c r="AF28" s="811">
        <v>-650</v>
      </c>
      <c r="AG28" s="809"/>
      <c r="AH28" s="809"/>
      <c r="AI28" s="809"/>
      <c r="AJ28" s="812"/>
      <c r="AK28" s="813">
        <v>933</v>
      </c>
      <c r="AL28" s="814"/>
      <c r="AM28" s="814"/>
      <c r="AN28" s="814"/>
      <c r="AO28" s="814"/>
      <c r="AP28" s="814" t="s">
        <v>547</v>
      </c>
      <c r="AQ28" s="814"/>
      <c r="AR28" s="814"/>
      <c r="AS28" s="814"/>
      <c r="AT28" s="814"/>
      <c r="AU28" s="814" t="s">
        <v>547</v>
      </c>
      <c r="AV28" s="814"/>
      <c r="AW28" s="814"/>
      <c r="AX28" s="814"/>
      <c r="AY28" s="814"/>
      <c r="AZ28" s="815" t="s">
        <v>547</v>
      </c>
      <c r="BA28" s="815"/>
      <c r="BB28" s="815"/>
      <c r="BC28" s="815"/>
      <c r="BD28" s="815"/>
      <c r="BE28" s="816"/>
      <c r="BF28" s="816"/>
      <c r="BG28" s="816"/>
      <c r="BH28" s="816"/>
      <c r="BI28" s="817"/>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61" t="s">
        <v>380</v>
      </c>
      <c r="C29" s="762"/>
      <c r="D29" s="762"/>
      <c r="E29" s="762"/>
      <c r="F29" s="762"/>
      <c r="G29" s="762"/>
      <c r="H29" s="762"/>
      <c r="I29" s="762"/>
      <c r="J29" s="762"/>
      <c r="K29" s="762"/>
      <c r="L29" s="762"/>
      <c r="M29" s="762"/>
      <c r="N29" s="762"/>
      <c r="O29" s="762"/>
      <c r="P29" s="763"/>
      <c r="Q29" s="764">
        <v>10</v>
      </c>
      <c r="R29" s="765"/>
      <c r="S29" s="765"/>
      <c r="T29" s="765"/>
      <c r="U29" s="765"/>
      <c r="V29" s="765">
        <v>10</v>
      </c>
      <c r="W29" s="765"/>
      <c r="X29" s="765"/>
      <c r="Y29" s="765"/>
      <c r="Z29" s="765"/>
      <c r="AA29" s="765" t="s">
        <v>546</v>
      </c>
      <c r="AB29" s="765"/>
      <c r="AC29" s="765"/>
      <c r="AD29" s="765"/>
      <c r="AE29" s="766"/>
      <c r="AF29" s="767" t="s">
        <v>111</v>
      </c>
      <c r="AG29" s="768"/>
      <c r="AH29" s="768"/>
      <c r="AI29" s="768"/>
      <c r="AJ29" s="769"/>
      <c r="AK29" s="818">
        <v>3</v>
      </c>
      <c r="AL29" s="819"/>
      <c r="AM29" s="819"/>
      <c r="AN29" s="819"/>
      <c r="AO29" s="819"/>
      <c r="AP29" s="819" t="s">
        <v>547</v>
      </c>
      <c r="AQ29" s="819"/>
      <c r="AR29" s="819"/>
      <c r="AS29" s="819"/>
      <c r="AT29" s="819"/>
      <c r="AU29" s="819" t="s">
        <v>547</v>
      </c>
      <c r="AV29" s="819"/>
      <c r="AW29" s="819"/>
      <c r="AX29" s="819"/>
      <c r="AY29" s="819"/>
      <c r="AZ29" s="820" t="s">
        <v>547</v>
      </c>
      <c r="BA29" s="820"/>
      <c r="BB29" s="820"/>
      <c r="BC29" s="820"/>
      <c r="BD29" s="820"/>
      <c r="BE29" s="821"/>
      <c r="BF29" s="821"/>
      <c r="BG29" s="821"/>
      <c r="BH29" s="821"/>
      <c r="BI29" s="822"/>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61" t="s">
        <v>381</v>
      </c>
      <c r="C30" s="762"/>
      <c r="D30" s="762"/>
      <c r="E30" s="762"/>
      <c r="F30" s="762"/>
      <c r="G30" s="762"/>
      <c r="H30" s="762"/>
      <c r="I30" s="762"/>
      <c r="J30" s="762"/>
      <c r="K30" s="762"/>
      <c r="L30" s="762"/>
      <c r="M30" s="762"/>
      <c r="N30" s="762"/>
      <c r="O30" s="762"/>
      <c r="P30" s="763"/>
      <c r="Q30" s="764">
        <v>5988</v>
      </c>
      <c r="R30" s="765"/>
      <c r="S30" s="765"/>
      <c r="T30" s="765"/>
      <c r="U30" s="765"/>
      <c r="V30" s="765">
        <v>5754</v>
      </c>
      <c r="W30" s="765"/>
      <c r="X30" s="765"/>
      <c r="Y30" s="765"/>
      <c r="Z30" s="765"/>
      <c r="AA30" s="765">
        <v>235</v>
      </c>
      <c r="AB30" s="765"/>
      <c r="AC30" s="765"/>
      <c r="AD30" s="765"/>
      <c r="AE30" s="766"/>
      <c r="AF30" s="767">
        <v>235</v>
      </c>
      <c r="AG30" s="768"/>
      <c r="AH30" s="768"/>
      <c r="AI30" s="768"/>
      <c r="AJ30" s="769"/>
      <c r="AK30" s="818">
        <v>855</v>
      </c>
      <c r="AL30" s="819"/>
      <c r="AM30" s="819"/>
      <c r="AN30" s="819"/>
      <c r="AO30" s="819"/>
      <c r="AP30" s="819">
        <v>13</v>
      </c>
      <c r="AQ30" s="819"/>
      <c r="AR30" s="819"/>
      <c r="AS30" s="819"/>
      <c r="AT30" s="819"/>
      <c r="AU30" s="819" t="s">
        <v>547</v>
      </c>
      <c r="AV30" s="819"/>
      <c r="AW30" s="819"/>
      <c r="AX30" s="819"/>
      <c r="AY30" s="819"/>
      <c r="AZ30" s="820" t="s">
        <v>548</v>
      </c>
      <c r="BA30" s="820"/>
      <c r="BB30" s="820"/>
      <c r="BC30" s="820"/>
      <c r="BD30" s="820"/>
      <c r="BE30" s="821"/>
      <c r="BF30" s="821"/>
      <c r="BG30" s="821"/>
      <c r="BH30" s="821"/>
      <c r="BI30" s="822"/>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61" t="s">
        <v>382</v>
      </c>
      <c r="C31" s="762"/>
      <c r="D31" s="762"/>
      <c r="E31" s="762"/>
      <c r="F31" s="762"/>
      <c r="G31" s="762"/>
      <c r="H31" s="762"/>
      <c r="I31" s="762"/>
      <c r="J31" s="762"/>
      <c r="K31" s="762"/>
      <c r="L31" s="762"/>
      <c r="M31" s="762"/>
      <c r="N31" s="762"/>
      <c r="O31" s="762"/>
      <c r="P31" s="763"/>
      <c r="Q31" s="764">
        <v>863</v>
      </c>
      <c r="R31" s="765"/>
      <c r="S31" s="765"/>
      <c r="T31" s="765"/>
      <c r="U31" s="765"/>
      <c r="V31" s="765">
        <v>835</v>
      </c>
      <c r="W31" s="765"/>
      <c r="X31" s="765"/>
      <c r="Y31" s="765"/>
      <c r="Z31" s="765"/>
      <c r="AA31" s="765">
        <v>28</v>
      </c>
      <c r="AB31" s="765"/>
      <c r="AC31" s="765"/>
      <c r="AD31" s="765"/>
      <c r="AE31" s="766"/>
      <c r="AF31" s="767">
        <v>28</v>
      </c>
      <c r="AG31" s="768"/>
      <c r="AH31" s="768"/>
      <c r="AI31" s="768"/>
      <c r="AJ31" s="769"/>
      <c r="AK31" s="818">
        <v>182</v>
      </c>
      <c r="AL31" s="819"/>
      <c r="AM31" s="819"/>
      <c r="AN31" s="819"/>
      <c r="AO31" s="819"/>
      <c r="AP31" s="819" t="s">
        <v>547</v>
      </c>
      <c r="AQ31" s="819"/>
      <c r="AR31" s="819"/>
      <c r="AS31" s="819"/>
      <c r="AT31" s="819"/>
      <c r="AU31" s="819" t="s">
        <v>547</v>
      </c>
      <c r="AV31" s="819"/>
      <c r="AW31" s="819"/>
      <c r="AX31" s="819"/>
      <c r="AY31" s="819"/>
      <c r="AZ31" s="820" t="s">
        <v>547</v>
      </c>
      <c r="BA31" s="820"/>
      <c r="BB31" s="820"/>
      <c r="BC31" s="820"/>
      <c r="BD31" s="820"/>
      <c r="BE31" s="821"/>
      <c r="BF31" s="821"/>
      <c r="BG31" s="821"/>
      <c r="BH31" s="821"/>
      <c r="BI31" s="822"/>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61" t="s">
        <v>383</v>
      </c>
      <c r="C32" s="762"/>
      <c r="D32" s="762"/>
      <c r="E32" s="762"/>
      <c r="F32" s="762"/>
      <c r="G32" s="762"/>
      <c r="H32" s="762"/>
      <c r="I32" s="762"/>
      <c r="J32" s="762"/>
      <c r="K32" s="762"/>
      <c r="L32" s="762"/>
      <c r="M32" s="762"/>
      <c r="N32" s="762"/>
      <c r="O32" s="762"/>
      <c r="P32" s="763"/>
      <c r="Q32" s="764">
        <v>1532</v>
      </c>
      <c r="R32" s="765"/>
      <c r="S32" s="765"/>
      <c r="T32" s="765"/>
      <c r="U32" s="765"/>
      <c r="V32" s="765">
        <v>1281</v>
      </c>
      <c r="W32" s="765"/>
      <c r="X32" s="765"/>
      <c r="Y32" s="765"/>
      <c r="Z32" s="765"/>
      <c r="AA32" s="765">
        <v>251</v>
      </c>
      <c r="AB32" s="765"/>
      <c r="AC32" s="765"/>
      <c r="AD32" s="765"/>
      <c r="AE32" s="766"/>
      <c r="AF32" s="767">
        <v>2530</v>
      </c>
      <c r="AG32" s="768"/>
      <c r="AH32" s="768"/>
      <c r="AI32" s="768"/>
      <c r="AJ32" s="769"/>
      <c r="AK32" s="818">
        <v>2</v>
      </c>
      <c r="AL32" s="819"/>
      <c r="AM32" s="819"/>
      <c r="AN32" s="819"/>
      <c r="AO32" s="819"/>
      <c r="AP32" s="819">
        <v>1937</v>
      </c>
      <c r="AQ32" s="819"/>
      <c r="AR32" s="819"/>
      <c r="AS32" s="819"/>
      <c r="AT32" s="819"/>
      <c r="AU32" s="819">
        <v>6</v>
      </c>
      <c r="AV32" s="819"/>
      <c r="AW32" s="819"/>
      <c r="AX32" s="819"/>
      <c r="AY32" s="819"/>
      <c r="AZ32" s="820" t="s">
        <v>547</v>
      </c>
      <c r="BA32" s="820"/>
      <c r="BB32" s="820"/>
      <c r="BC32" s="820"/>
      <c r="BD32" s="820"/>
      <c r="BE32" s="821" t="s">
        <v>384</v>
      </c>
      <c r="BF32" s="821"/>
      <c r="BG32" s="821"/>
      <c r="BH32" s="821"/>
      <c r="BI32" s="822"/>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61" t="s">
        <v>385</v>
      </c>
      <c r="C33" s="762"/>
      <c r="D33" s="762"/>
      <c r="E33" s="762"/>
      <c r="F33" s="762"/>
      <c r="G33" s="762"/>
      <c r="H33" s="762"/>
      <c r="I33" s="762"/>
      <c r="J33" s="762"/>
      <c r="K33" s="762"/>
      <c r="L33" s="762"/>
      <c r="M33" s="762"/>
      <c r="N33" s="762"/>
      <c r="O33" s="762"/>
      <c r="P33" s="763"/>
      <c r="Q33" s="764">
        <v>4418</v>
      </c>
      <c r="R33" s="765"/>
      <c r="S33" s="765"/>
      <c r="T33" s="765"/>
      <c r="U33" s="765"/>
      <c r="V33" s="765">
        <v>4565</v>
      </c>
      <c r="W33" s="765"/>
      <c r="X33" s="765"/>
      <c r="Y33" s="765"/>
      <c r="Z33" s="765"/>
      <c r="AA33" s="765">
        <v>-147</v>
      </c>
      <c r="AB33" s="765"/>
      <c r="AC33" s="765"/>
      <c r="AD33" s="765"/>
      <c r="AE33" s="766"/>
      <c r="AF33" s="767">
        <v>-198</v>
      </c>
      <c r="AG33" s="768"/>
      <c r="AH33" s="768"/>
      <c r="AI33" s="768"/>
      <c r="AJ33" s="769"/>
      <c r="AK33" s="818">
        <v>261</v>
      </c>
      <c r="AL33" s="819"/>
      <c r="AM33" s="819"/>
      <c r="AN33" s="819"/>
      <c r="AO33" s="819"/>
      <c r="AP33" s="819">
        <v>4878</v>
      </c>
      <c r="AQ33" s="819"/>
      <c r="AR33" s="819"/>
      <c r="AS33" s="819"/>
      <c r="AT33" s="819"/>
      <c r="AU33" s="819">
        <v>2924</v>
      </c>
      <c r="AV33" s="819"/>
      <c r="AW33" s="819"/>
      <c r="AX33" s="819"/>
      <c r="AY33" s="819"/>
      <c r="AZ33" s="820">
        <v>4.8</v>
      </c>
      <c r="BA33" s="820"/>
      <c r="BB33" s="820"/>
      <c r="BC33" s="820"/>
      <c r="BD33" s="820"/>
      <c r="BE33" s="821" t="s">
        <v>384</v>
      </c>
      <c r="BF33" s="821"/>
      <c r="BG33" s="821"/>
      <c r="BH33" s="821"/>
      <c r="BI33" s="822"/>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61" t="s">
        <v>386</v>
      </c>
      <c r="C34" s="762"/>
      <c r="D34" s="762"/>
      <c r="E34" s="762"/>
      <c r="F34" s="762"/>
      <c r="G34" s="762"/>
      <c r="H34" s="762"/>
      <c r="I34" s="762"/>
      <c r="J34" s="762"/>
      <c r="K34" s="762"/>
      <c r="L34" s="762"/>
      <c r="M34" s="762"/>
      <c r="N34" s="762"/>
      <c r="O34" s="762"/>
      <c r="P34" s="763"/>
      <c r="Q34" s="764">
        <v>2241</v>
      </c>
      <c r="R34" s="765"/>
      <c r="S34" s="765"/>
      <c r="T34" s="765"/>
      <c r="U34" s="765"/>
      <c r="V34" s="765">
        <v>2161</v>
      </c>
      <c r="W34" s="765"/>
      <c r="X34" s="765"/>
      <c r="Y34" s="765"/>
      <c r="Z34" s="765"/>
      <c r="AA34" s="765">
        <v>80</v>
      </c>
      <c r="AB34" s="765"/>
      <c r="AC34" s="765"/>
      <c r="AD34" s="765"/>
      <c r="AE34" s="766"/>
      <c r="AF34" s="767">
        <v>65</v>
      </c>
      <c r="AG34" s="768"/>
      <c r="AH34" s="768"/>
      <c r="AI34" s="768"/>
      <c r="AJ34" s="769"/>
      <c r="AK34" s="818">
        <v>148</v>
      </c>
      <c r="AL34" s="819"/>
      <c r="AM34" s="819"/>
      <c r="AN34" s="819"/>
      <c r="AO34" s="819"/>
      <c r="AP34" s="819">
        <v>19074</v>
      </c>
      <c r="AQ34" s="819"/>
      <c r="AR34" s="819"/>
      <c r="AS34" s="819"/>
      <c r="AT34" s="819"/>
      <c r="AU34" s="819">
        <v>10338</v>
      </c>
      <c r="AV34" s="819"/>
      <c r="AW34" s="819"/>
      <c r="AX34" s="819"/>
      <c r="AY34" s="819"/>
      <c r="AZ34" s="820" t="s">
        <v>547</v>
      </c>
      <c r="BA34" s="820"/>
      <c r="BB34" s="820"/>
      <c r="BC34" s="820"/>
      <c r="BD34" s="820"/>
      <c r="BE34" s="821" t="s">
        <v>384</v>
      </c>
      <c r="BF34" s="821"/>
      <c r="BG34" s="821"/>
      <c r="BH34" s="821"/>
      <c r="BI34" s="822"/>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61"/>
      <c r="C35" s="762"/>
      <c r="D35" s="762"/>
      <c r="E35" s="762"/>
      <c r="F35" s="762"/>
      <c r="G35" s="762"/>
      <c r="H35" s="762"/>
      <c r="I35" s="762"/>
      <c r="J35" s="762"/>
      <c r="K35" s="762"/>
      <c r="L35" s="762"/>
      <c r="M35" s="762"/>
      <c r="N35" s="762"/>
      <c r="O35" s="762"/>
      <c r="P35" s="763"/>
      <c r="Q35" s="764"/>
      <c r="R35" s="765"/>
      <c r="S35" s="765"/>
      <c r="T35" s="765"/>
      <c r="U35" s="765"/>
      <c r="V35" s="765"/>
      <c r="W35" s="765"/>
      <c r="X35" s="765"/>
      <c r="Y35" s="765"/>
      <c r="Z35" s="765"/>
      <c r="AA35" s="765"/>
      <c r="AB35" s="765"/>
      <c r="AC35" s="765"/>
      <c r="AD35" s="765"/>
      <c r="AE35" s="766"/>
      <c r="AF35" s="767"/>
      <c r="AG35" s="768"/>
      <c r="AH35" s="768"/>
      <c r="AI35" s="768"/>
      <c r="AJ35" s="769"/>
      <c r="AK35" s="818"/>
      <c r="AL35" s="819"/>
      <c r="AM35" s="819"/>
      <c r="AN35" s="819"/>
      <c r="AO35" s="819"/>
      <c r="AP35" s="819"/>
      <c r="AQ35" s="819"/>
      <c r="AR35" s="819"/>
      <c r="AS35" s="819"/>
      <c r="AT35" s="819"/>
      <c r="AU35" s="819"/>
      <c r="AV35" s="819"/>
      <c r="AW35" s="819"/>
      <c r="AX35" s="819"/>
      <c r="AY35" s="819"/>
      <c r="AZ35" s="820"/>
      <c r="BA35" s="820"/>
      <c r="BB35" s="820"/>
      <c r="BC35" s="820"/>
      <c r="BD35" s="820"/>
      <c r="BE35" s="821"/>
      <c r="BF35" s="821"/>
      <c r="BG35" s="821"/>
      <c r="BH35" s="821"/>
      <c r="BI35" s="822"/>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61"/>
      <c r="C36" s="762"/>
      <c r="D36" s="762"/>
      <c r="E36" s="762"/>
      <c r="F36" s="762"/>
      <c r="G36" s="762"/>
      <c r="H36" s="762"/>
      <c r="I36" s="762"/>
      <c r="J36" s="762"/>
      <c r="K36" s="762"/>
      <c r="L36" s="762"/>
      <c r="M36" s="762"/>
      <c r="N36" s="762"/>
      <c r="O36" s="762"/>
      <c r="P36" s="763"/>
      <c r="Q36" s="764"/>
      <c r="R36" s="765"/>
      <c r="S36" s="765"/>
      <c r="T36" s="765"/>
      <c r="U36" s="765"/>
      <c r="V36" s="765"/>
      <c r="W36" s="765"/>
      <c r="X36" s="765"/>
      <c r="Y36" s="765"/>
      <c r="Z36" s="765"/>
      <c r="AA36" s="765"/>
      <c r="AB36" s="765"/>
      <c r="AC36" s="765"/>
      <c r="AD36" s="765"/>
      <c r="AE36" s="766"/>
      <c r="AF36" s="767"/>
      <c r="AG36" s="768"/>
      <c r="AH36" s="768"/>
      <c r="AI36" s="768"/>
      <c r="AJ36" s="769"/>
      <c r="AK36" s="818"/>
      <c r="AL36" s="819"/>
      <c r="AM36" s="819"/>
      <c r="AN36" s="819"/>
      <c r="AO36" s="819"/>
      <c r="AP36" s="819"/>
      <c r="AQ36" s="819"/>
      <c r="AR36" s="819"/>
      <c r="AS36" s="819"/>
      <c r="AT36" s="819"/>
      <c r="AU36" s="819"/>
      <c r="AV36" s="819"/>
      <c r="AW36" s="819"/>
      <c r="AX36" s="819"/>
      <c r="AY36" s="819"/>
      <c r="AZ36" s="820"/>
      <c r="BA36" s="820"/>
      <c r="BB36" s="820"/>
      <c r="BC36" s="820"/>
      <c r="BD36" s="820"/>
      <c r="BE36" s="821"/>
      <c r="BF36" s="821"/>
      <c r="BG36" s="821"/>
      <c r="BH36" s="821"/>
      <c r="BI36" s="822"/>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61"/>
      <c r="C37" s="762"/>
      <c r="D37" s="762"/>
      <c r="E37" s="762"/>
      <c r="F37" s="762"/>
      <c r="G37" s="762"/>
      <c r="H37" s="762"/>
      <c r="I37" s="762"/>
      <c r="J37" s="762"/>
      <c r="K37" s="762"/>
      <c r="L37" s="762"/>
      <c r="M37" s="762"/>
      <c r="N37" s="762"/>
      <c r="O37" s="762"/>
      <c r="P37" s="763"/>
      <c r="Q37" s="764"/>
      <c r="R37" s="765"/>
      <c r="S37" s="765"/>
      <c r="T37" s="765"/>
      <c r="U37" s="765"/>
      <c r="V37" s="765"/>
      <c r="W37" s="765"/>
      <c r="X37" s="765"/>
      <c r="Y37" s="765"/>
      <c r="Z37" s="765"/>
      <c r="AA37" s="765"/>
      <c r="AB37" s="765"/>
      <c r="AC37" s="765"/>
      <c r="AD37" s="765"/>
      <c r="AE37" s="766"/>
      <c r="AF37" s="767"/>
      <c r="AG37" s="768"/>
      <c r="AH37" s="768"/>
      <c r="AI37" s="768"/>
      <c r="AJ37" s="769"/>
      <c r="AK37" s="818"/>
      <c r="AL37" s="819"/>
      <c r="AM37" s="819"/>
      <c r="AN37" s="819"/>
      <c r="AO37" s="819"/>
      <c r="AP37" s="819"/>
      <c r="AQ37" s="819"/>
      <c r="AR37" s="819"/>
      <c r="AS37" s="819"/>
      <c r="AT37" s="819"/>
      <c r="AU37" s="819"/>
      <c r="AV37" s="819"/>
      <c r="AW37" s="819"/>
      <c r="AX37" s="819"/>
      <c r="AY37" s="819"/>
      <c r="AZ37" s="820"/>
      <c r="BA37" s="820"/>
      <c r="BB37" s="820"/>
      <c r="BC37" s="820"/>
      <c r="BD37" s="820"/>
      <c r="BE37" s="821"/>
      <c r="BF37" s="821"/>
      <c r="BG37" s="821"/>
      <c r="BH37" s="821"/>
      <c r="BI37" s="822"/>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61"/>
      <c r="C38" s="762"/>
      <c r="D38" s="762"/>
      <c r="E38" s="762"/>
      <c r="F38" s="762"/>
      <c r="G38" s="762"/>
      <c r="H38" s="762"/>
      <c r="I38" s="762"/>
      <c r="J38" s="762"/>
      <c r="K38" s="762"/>
      <c r="L38" s="762"/>
      <c r="M38" s="762"/>
      <c r="N38" s="762"/>
      <c r="O38" s="762"/>
      <c r="P38" s="763"/>
      <c r="Q38" s="764"/>
      <c r="R38" s="765"/>
      <c r="S38" s="765"/>
      <c r="T38" s="765"/>
      <c r="U38" s="765"/>
      <c r="V38" s="765"/>
      <c r="W38" s="765"/>
      <c r="X38" s="765"/>
      <c r="Y38" s="765"/>
      <c r="Z38" s="765"/>
      <c r="AA38" s="765"/>
      <c r="AB38" s="765"/>
      <c r="AC38" s="765"/>
      <c r="AD38" s="765"/>
      <c r="AE38" s="766"/>
      <c r="AF38" s="767"/>
      <c r="AG38" s="768"/>
      <c r="AH38" s="768"/>
      <c r="AI38" s="768"/>
      <c r="AJ38" s="769"/>
      <c r="AK38" s="818"/>
      <c r="AL38" s="819"/>
      <c r="AM38" s="819"/>
      <c r="AN38" s="819"/>
      <c r="AO38" s="819"/>
      <c r="AP38" s="819"/>
      <c r="AQ38" s="819"/>
      <c r="AR38" s="819"/>
      <c r="AS38" s="819"/>
      <c r="AT38" s="819"/>
      <c r="AU38" s="819"/>
      <c r="AV38" s="819"/>
      <c r="AW38" s="819"/>
      <c r="AX38" s="819"/>
      <c r="AY38" s="819"/>
      <c r="AZ38" s="820"/>
      <c r="BA38" s="820"/>
      <c r="BB38" s="820"/>
      <c r="BC38" s="820"/>
      <c r="BD38" s="820"/>
      <c r="BE38" s="821"/>
      <c r="BF38" s="821"/>
      <c r="BG38" s="821"/>
      <c r="BH38" s="821"/>
      <c r="BI38" s="822"/>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61"/>
      <c r="C39" s="762"/>
      <c r="D39" s="762"/>
      <c r="E39" s="762"/>
      <c r="F39" s="762"/>
      <c r="G39" s="762"/>
      <c r="H39" s="762"/>
      <c r="I39" s="762"/>
      <c r="J39" s="762"/>
      <c r="K39" s="762"/>
      <c r="L39" s="762"/>
      <c r="M39" s="762"/>
      <c r="N39" s="762"/>
      <c r="O39" s="762"/>
      <c r="P39" s="763"/>
      <c r="Q39" s="764"/>
      <c r="R39" s="765"/>
      <c r="S39" s="765"/>
      <c r="T39" s="765"/>
      <c r="U39" s="765"/>
      <c r="V39" s="765"/>
      <c r="W39" s="765"/>
      <c r="X39" s="765"/>
      <c r="Y39" s="765"/>
      <c r="Z39" s="765"/>
      <c r="AA39" s="765"/>
      <c r="AB39" s="765"/>
      <c r="AC39" s="765"/>
      <c r="AD39" s="765"/>
      <c r="AE39" s="766"/>
      <c r="AF39" s="767"/>
      <c r="AG39" s="768"/>
      <c r="AH39" s="768"/>
      <c r="AI39" s="768"/>
      <c r="AJ39" s="769"/>
      <c r="AK39" s="818"/>
      <c r="AL39" s="819"/>
      <c r="AM39" s="819"/>
      <c r="AN39" s="819"/>
      <c r="AO39" s="819"/>
      <c r="AP39" s="819"/>
      <c r="AQ39" s="819"/>
      <c r="AR39" s="819"/>
      <c r="AS39" s="819"/>
      <c r="AT39" s="819"/>
      <c r="AU39" s="819"/>
      <c r="AV39" s="819"/>
      <c r="AW39" s="819"/>
      <c r="AX39" s="819"/>
      <c r="AY39" s="819"/>
      <c r="AZ39" s="820"/>
      <c r="BA39" s="820"/>
      <c r="BB39" s="820"/>
      <c r="BC39" s="820"/>
      <c r="BD39" s="820"/>
      <c r="BE39" s="821"/>
      <c r="BF39" s="821"/>
      <c r="BG39" s="821"/>
      <c r="BH39" s="821"/>
      <c r="BI39" s="822"/>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61"/>
      <c r="C40" s="762"/>
      <c r="D40" s="762"/>
      <c r="E40" s="762"/>
      <c r="F40" s="762"/>
      <c r="G40" s="762"/>
      <c r="H40" s="762"/>
      <c r="I40" s="762"/>
      <c r="J40" s="762"/>
      <c r="K40" s="762"/>
      <c r="L40" s="762"/>
      <c r="M40" s="762"/>
      <c r="N40" s="762"/>
      <c r="O40" s="762"/>
      <c r="P40" s="763"/>
      <c r="Q40" s="764"/>
      <c r="R40" s="765"/>
      <c r="S40" s="765"/>
      <c r="T40" s="765"/>
      <c r="U40" s="765"/>
      <c r="V40" s="765"/>
      <c r="W40" s="765"/>
      <c r="X40" s="765"/>
      <c r="Y40" s="765"/>
      <c r="Z40" s="765"/>
      <c r="AA40" s="765"/>
      <c r="AB40" s="765"/>
      <c r="AC40" s="765"/>
      <c r="AD40" s="765"/>
      <c r="AE40" s="766"/>
      <c r="AF40" s="767"/>
      <c r="AG40" s="768"/>
      <c r="AH40" s="768"/>
      <c r="AI40" s="768"/>
      <c r="AJ40" s="769"/>
      <c r="AK40" s="818"/>
      <c r="AL40" s="819"/>
      <c r="AM40" s="819"/>
      <c r="AN40" s="819"/>
      <c r="AO40" s="819"/>
      <c r="AP40" s="819"/>
      <c r="AQ40" s="819"/>
      <c r="AR40" s="819"/>
      <c r="AS40" s="819"/>
      <c r="AT40" s="819"/>
      <c r="AU40" s="819"/>
      <c r="AV40" s="819"/>
      <c r="AW40" s="819"/>
      <c r="AX40" s="819"/>
      <c r="AY40" s="819"/>
      <c r="AZ40" s="820"/>
      <c r="BA40" s="820"/>
      <c r="BB40" s="820"/>
      <c r="BC40" s="820"/>
      <c r="BD40" s="820"/>
      <c r="BE40" s="821"/>
      <c r="BF40" s="821"/>
      <c r="BG40" s="821"/>
      <c r="BH40" s="821"/>
      <c r="BI40" s="822"/>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61"/>
      <c r="C41" s="762"/>
      <c r="D41" s="762"/>
      <c r="E41" s="762"/>
      <c r="F41" s="762"/>
      <c r="G41" s="762"/>
      <c r="H41" s="762"/>
      <c r="I41" s="762"/>
      <c r="J41" s="762"/>
      <c r="K41" s="762"/>
      <c r="L41" s="762"/>
      <c r="M41" s="762"/>
      <c r="N41" s="762"/>
      <c r="O41" s="762"/>
      <c r="P41" s="763"/>
      <c r="Q41" s="764"/>
      <c r="R41" s="765"/>
      <c r="S41" s="765"/>
      <c r="T41" s="765"/>
      <c r="U41" s="765"/>
      <c r="V41" s="765"/>
      <c r="W41" s="765"/>
      <c r="X41" s="765"/>
      <c r="Y41" s="765"/>
      <c r="Z41" s="765"/>
      <c r="AA41" s="765"/>
      <c r="AB41" s="765"/>
      <c r="AC41" s="765"/>
      <c r="AD41" s="765"/>
      <c r="AE41" s="766"/>
      <c r="AF41" s="767"/>
      <c r="AG41" s="768"/>
      <c r="AH41" s="768"/>
      <c r="AI41" s="768"/>
      <c r="AJ41" s="769"/>
      <c r="AK41" s="818"/>
      <c r="AL41" s="819"/>
      <c r="AM41" s="819"/>
      <c r="AN41" s="819"/>
      <c r="AO41" s="819"/>
      <c r="AP41" s="819"/>
      <c r="AQ41" s="819"/>
      <c r="AR41" s="819"/>
      <c r="AS41" s="819"/>
      <c r="AT41" s="819"/>
      <c r="AU41" s="819"/>
      <c r="AV41" s="819"/>
      <c r="AW41" s="819"/>
      <c r="AX41" s="819"/>
      <c r="AY41" s="819"/>
      <c r="AZ41" s="820"/>
      <c r="BA41" s="820"/>
      <c r="BB41" s="820"/>
      <c r="BC41" s="820"/>
      <c r="BD41" s="820"/>
      <c r="BE41" s="821"/>
      <c r="BF41" s="821"/>
      <c r="BG41" s="821"/>
      <c r="BH41" s="821"/>
      <c r="BI41" s="822"/>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61"/>
      <c r="C42" s="762"/>
      <c r="D42" s="762"/>
      <c r="E42" s="762"/>
      <c r="F42" s="762"/>
      <c r="G42" s="762"/>
      <c r="H42" s="762"/>
      <c r="I42" s="762"/>
      <c r="J42" s="762"/>
      <c r="K42" s="762"/>
      <c r="L42" s="762"/>
      <c r="M42" s="762"/>
      <c r="N42" s="762"/>
      <c r="O42" s="762"/>
      <c r="P42" s="763"/>
      <c r="Q42" s="764"/>
      <c r="R42" s="765"/>
      <c r="S42" s="765"/>
      <c r="T42" s="765"/>
      <c r="U42" s="765"/>
      <c r="V42" s="765"/>
      <c r="W42" s="765"/>
      <c r="X42" s="765"/>
      <c r="Y42" s="765"/>
      <c r="Z42" s="765"/>
      <c r="AA42" s="765"/>
      <c r="AB42" s="765"/>
      <c r="AC42" s="765"/>
      <c r="AD42" s="765"/>
      <c r="AE42" s="766"/>
      <c r="AF42" s="767"/>
      <c r="AG42" s="768"/>
      <c r="AH42" s="768"/>
      <c r="AI42" s="768"/>
      <c r="AJ42" s="769"/>
      <c r="AK42" s="818"/>
      <c r="AL42" s="819"/>
      <c r="AM42" s="819"/>
      <c r="AN42" s="819"/>
      <c r="AO42" s="819"/>
      <c r="AP42" s="819"/>
      <c r="AQ42" s="819"/>
      <c r="AR42" s="819"/>
      <c r="AS42" s="819"/>
      <c r="AT42" s="819"/>
      <c r="AU42" s="819"/>
      <c r="AV42" s="819"/>
      <c r="AW42" s="819"/>
      <c r="AX42" s="819"/>
      <c r="AY42" s="819"/>
      <c r="AZ42" s="820"/>
      <c r="BA42" s="820"/>
      <c r="BB42" s="820"/>
      <c r="BC42" s="820"/>
      <c r="BD42" s="820"/>
      <c r="BE42" s="821"/>
      <c r="BF42" s="821"/>
      <c r="BG42" s="821"/>
      <c r="BH42" s="821"/>
      <c r="BI42" s="822"/>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61"/>
      <c r="C43" s="762"/>
      <c r="D43" s="762"/>
      <c r="E43" s="762"/>
      <c r="F43" s="762"/>
      <c r="G43" s="762"/>
      <c r="H43" s="762"/>
      <c r="I43" s="762"/>
      <c r="J43" s="762"/>
      <c r="K43" s="762"/>
      <c r="L43" s="762"/>
      <c r="M43" s="762"/>
      <c r="N43" s="762"/>
      <c r="O43" s="762"/>
      <c r="P43" s="763"/>
      <c r="Q43" s="764"/>
      <c r="R43" s="765"/>
      <c r="S43" s="765"/>
      <c r="T43" s="765"/>
      <c r="U43" s="765"/>
      <c r="V43" s="765"/>
      <c r="W43" s="765"/>
      <c r="X43" s="765"/>
      <c r="Y43" s="765"/>
      <c r="Z43" s="765"/>
      <c r="AA43" s="765"/>
      <c r="AB43" s="765"/>
      <c r="AC43" s="765"/>
      <c r="AD43" s="765"/>
      <c r="AE43" s="766"/>
      <c r="AF43" s="767"/>
      <c r="AG43" s="768"/>
      <c r="AH43" s="768"/>
      <c r="AI43" s="768"/>
      <c r="AJ43" s="769"/>
      <c r="AK43" s="818"/>
      <c r="AL43" s="819"/>
      <c r="AM43" s="819"/>
      <c r="AN43" s="819"/>
      <c r="AO43" s="819"/>
      <c r="AP43" s="819"/>
      <c r="AQ43" s="819"/>
      <c r="AR43" s="819"/>
      <c r="AS43" s="819"/>
      <c r="AT43" s="819"/>
      <c r="AU43" s="819"/>
      <c r="AV43" s="819"/>
      <c r="AW43" s="819"/>
      <c r="AX43" s="819"/>
      <c r="AY43" s="819"/>
      <c r="AZ43" s="820"/>
      <c r="BA43" s="820"/>
      <c r="BB43" s="820"/>
      <c r="BC43" s="820"/>
      <c r="BD43" s="820"/>
      <c r="BE43" s="821"/>
      <c r="BF43" s="821"/>
      <c r="BG43" s="821"/>
      <c r="BH43" s="821"/>
      <c r="BI43" s="822"/>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61"/>
      <c r="C44" s="762"/>
      <c r="D44" s="762"/>
      <c r="E44" s="762"/>
      <c r="F44" s="762"/>
      <c r="G44" s="762"/>
      <c r="H44" s="762"/>
      <c r="I44" s="762"/>
      <c r="J44" s="762"/>
      <c r="K44" s="762"/>
      <c r="L44" s="762"/>
      <c r="M44" s="762"/>
      <c r="N44" s="762"/>
      <c r="O44" s="762"/>
      <c r="P44" s="763"/>
      <c r="Q44" s="764"/>
      <c r="R44" s="765"/>
      <c r="S44" s="765"/>
      <c r="T44" s="765"/>
      <c r="U44" s="765"/>
      <c r="V44" s="765"/>
      <c r="W44" s="765"/>
      <c r="X44" s="765"/>
      <c r="Y44" s="765"/>
      <c r="Z44" s="765"/>
      <c r="AA44" s="765"/>
      <c r="AB44" s="765"/>
      <c r="AC44" s="765"/>
      <c r="AD44" s="765"/>
      <c r="AE44" s="766"/>
      <c r="AF44" s="767"/>
      <c r="AG44" s="768"/>
      <c r="AH44" s="768"/>
      <c r="AI44" s="768"/>
      <c r="AJ44" s="769"/>
      <c r="AK44" s="818"/>
      <c r="AL44" s="819"/>
      <c r="AM44" s="819"/>
      <c r="AN44" s="819"/>
      <c r="AO44" s="819"/>
      <c r="AP44" s="819"/>
      <c r="AQ44" s="819"/>
      <c r="AR44" s="819"/>
      <c r="AS44" s="819"/>
      <c r="AT44" s="819"/>
      <c r="AU44" s="819"/>
      <c r="AV44" s="819"/>
      <c r="AW44" s="819"/>
      <c r="AX44" s="819"/>
      <c r="AY44" s="819"/>
      <c r="AZ44" s="820"/>
      <c r="BA44" s="820"/>
      <c r="BB44" s="820"/>
      <c r="BC44" s="820"/>
      <c r="BD44" s="820"/>
      <c r="BE44" s="821"/>
      <c r="BF44" s="821"/>
      <c r="BG44" s="821"/>
      <c r="BH44" s="821"/>
      <c r="BI44" s="822"/>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61"/>
      <c r="C45" s="762"/>
      <c r="D45" s="762"/>
      <c r="E45" s="762"/>
      <c r="F45" s="762"/>
      <c r="G45" s="762"/>
      <c r="H45" s="762"/>
      <c r="I45" s="762"/>
      <c r="J45" s="762"/>
      <c r="K45" s="762"/>
      <c r="L45" s="762"/>
      <c r="M45" s="762"/>
      <c r="N45" s="762"/>
      <c r="O45" s="762"/>
      <c r="P45" s="763"/>
      <c r="Q45" s="764"/>
      <c r="R45" s="765"/>
      <c r="S45" s="765"/>
      <c r="T45" s="765"/>
      <c r="U45" s="765"/>
      <c r="V45" s="765"/>
      <c r="W45" s="765"/>
      <c r="X45" s="765"/>
      <c r="Y45" s="765"/>
      <c r="Z45" s="765"/>
      <c r="AA45" s="765"/>
      <c r="AB45" s="765"/>
      <c r="AC45" s="765"/>
      <c r="AD45" s="765"/>
      <c r="AE45" s="766"/>
      <c r="AF45" s="767"/>
      <c r="AG45" s="768"/>
      <c r="AH45" s="768"/>
      <c r="AI45" s="768"/>
      <c r="AJ45" s="769"/>
      <c r="AK45" s="818"/>
      <c r="AL45" s="819"/>
      <c r="AM45" s="819"/>
      <c r="AN45" s="819"/>
      <c r="AO45" s="819"/>
      <c r="AP45" s="819"/>
      <c r="AQ45" s="819"/>
      <c r="AR45" s="819"/>
      <c r="AS45" s="819"/>
      <c r="AT45" s="819"/>
      <c r="AU45" s="819"/>
      <c r="AV45" s="819"/>
      <c r="AW45" s="819"/>
      <c r="AX45" s="819"/>
      <c r="AY45" s="819"/>
      <c r="AZ45" s="820"/>
      <c r="BA45" s="820"/>
      <c r="BB45" s="820"/>
      <c r="BC45" s="820"/>
      <c r="BD45" s="820"/>
      <c r="BE45" s="821"/>
      <c r="BF45" s="821"/>
      <c r="BG45" s="821"/>
      <c r="BH45" s="821"/>
      <c r="BI45" s="822"/>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61"/>
      <c r="C46" s="762"/>
      <c r="D46" s="762"/>
      <c r="E46" s="762"/>
      <c r="F46" s="762"/>
      <c r="G46" s="762"/>
      <c r="H46" s="762"/>
      <c r="I46" s="762"/>
      <c r="J46" s="762"/>
      <c r="K46" s="762"/>
      <c r="L46" s="762"/>
      <c r="M46" s="762"/>
      <c r="N46" s="762"/>
      <c r="O46" s="762"/>
      <c r="P46" s="763"/>
      <c r="Q46" s="764"/>
      <c r="R46" s="765"/>
      <c r="S46" s="765"/>
      <c r="T46" s="765"/>
      <c r="U46" s="765"/>
      <c r="V46" s="765"/>
      <c r="W46" s="765"/>
      <c r="X46" s="765"/>
      <c r="Y46" s="765"/>
      <c r="Z46" s="765"/>
      <c r="AA46" s="765"/>
      <c r="AB46" s="765"/>
      <c r="AC46" s="765"/>
      <c r="AD46" s="765"/>
      <c r="AE46" s="766"/>
      <c r="AF46" s="767"/>
      <c r="AG46" s="768"/>
      <c r="AH46" s="768"/>
      <c r="AI46" s="768"/>
      <c r="AJ46" s="769"/>
      <c r="AK46" s="818"/>
      <c r="AL46" s="819"/>
      <c r="AM46" s="819"/>
      <c r="AN46" s="819"/>
      <c r="AO46" s="819"/>
      <c r="AP46" s="819"/>
      <c r="AQ46" s="819"/>
      <c r="AR46" s="819"/>
      <c r="AS46" s="819"/>
      <c r="AT46" s="819"/>
      <c r="AU46" s="819"/>
      <c r="AV46" s="819"/>
      <c r="AW46" s="819"/>
      <c r="AX46" s="819"/>
      <c r="AY46" s="819"/>
      <c r="AZ46" s="820"/>
      <c r="BA46" s="820"/>
      <c r="BB46" s="820"/>
      <c r="BC46" s="820"/>
      <c r="BD46" s="820"/>
      <c r="BE46" s="821"/>
      <c r="BF46" s="821"/>
      <c r="BG46" s="821"/>
      <c r="BH46" s="821"/>
      <c r="BI46" s="822"/>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61"/>
      <c r="C47" s="762"/>
      <c r="D47" s="762"/>
      <c r="E47" s="762"/>
      <c r="F47" s="762"/>
      <c r="G47" s="762"/>
      <c r="H47" s="762"/>
      <c r="I47" s="762"/>
      <c r="J47" s="762"/>
      <c r="K47" s="762"/>
      <c r="L47" s="762"/>
      <c r="M47" s="762"/>
      <c r="N47" s="762"/>
      <c r="O47" s="762"/>
      <c r="P47" s="763"/>
      <c r="Q47" s="764"/>
      <c r="R47" s="765"/>
      <c r="S47" s="765"/>
      <c r="T47" s="765"/>
      <c r="U47" s="765"/>
      <c r="V47" s="765"/>
      <c r="W47" s="765"/>
      <c r="X47" s="765"/>
      <c r="Y47" s="765"/>
      <c r="Z47" s="765"/>
      <c r="AA47" s="765"/>
      <c r="AB47" s="765"/>
      <c r="AC47" s="765"/>
      <c r="AD47" s="765"/>
      <c r="AE47" s="766"/>
      <c r="AF47" s="767"/>
      <c r="AG47" s="768"/>
      <c r="AH47" s="768"/>
      <c r="AI47" s="768"/>
      <c r="AJ47" s="769"/>
      <c r="AK47" s="818"/>
      <c r="AL47" s="819"/>
      <c r="AM47" s="819"/>
      <c r="AN47" s="819"/>
      <c r="AO47" s="819"/>
      <c r="AP47" s="819"/>
      <c r="AQ47" s="819"/>
      <c r="AR47" s="819"/>
      <c r="AS47" s="819"/>
      <c r="AT47" s="819"/>
      <c r="AU47" s="819"/>
      <c r="AV47" s="819"/>
      <c r="AW47" s="819"/>
      <c r="AX47" s="819"/>
      <c r="AY47" s="819"/>
      <c r="AZ47" s="820"/>
      <c r="BA47" s="820"/>
      <c r="BB47" s="820"/>
      <c r="BC47" s="820"/>
      <c r="BD47" s="820"/>
      <c r="BE47" s="821"/>
      <c r="BF47" s="821"/>
      <c r="BG47" s="821"/>
      <c r="BH47" s="821"/>
      <c r="BI47" s="822"/>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61"/>
      <c r="C48" s="762"/>
      <c r="D48" s="762"/>
      <c r="E48" s="762"/>
      <c r="F48" s="762"/>
      <c r="G48" s="762"/>
      <c r="H48" s="762"/>
      <c r="I48" s="762"/>
      <c r="J48" s="762"/>
      <c r="K48" s="762"/>
      <c r="L48" s="762"/>
      <c r="M48" s="762"/>
      <c r="N48" s="762"/>
      <c r="O48" s="762"/>
      <c r="P48" s="763"/>
      <c r="Q48" s="764"/>
      <c r="R48" s="765"/>
      <c r="S48" s="765"/>
      <c r="T48" s="765"/>
      <c r="U48" s="765"/>
      <c r="V48" s="765"/>
      <c r="W48" s="765"/>
      <c r="X48" s="765"/>
      <c r="Y48" s="765"/>
      <c r="Z48" s="765"/>
      <c r="AA48" s="765"/>
      <c r="AB48" s="765"/>
      <c r="AC48" s="765"/>
      <c r="AD48" s="765"/>
      <c r="AE48" s="766"/>
      <c r="AF48" s="767"/>
      <c r="AG48" s="768"/>
      <c r="AH48" s="768"/>
      <c r="AI48" s="768"/>
      <c r="AJ48" s="769"/>
      <c r="AK48" s="818"/>
      <c r="AL48" s="819"/>
      <c r="AM48" s="819"/>
      <c r="AN48" s="819"/>
      <c r="AO48" s="819"/>
      <c r="AP48" s="819"/>
      <c r="AQ48" s="819"/>
      <c r="AR48" s="819"/>
      <c r="AS48" s="819"/>
      <c r="AT48" s="819"/>
      <c r="AU48" s="819"/>
      <c r="AV48" s="819"/>
      <c r="AW48" s="819"/>
      <c r="AX48" s="819"/>
      <c r="AY48" s="819"/>
      <c r="AZ48" s="820"/>
      <c r="BA48" s="820"/>
      <c r="BB48" s="820"/>
      <c r="BC48" s="820"/>
      <c r="BD48" s="820"/>
      <c r="BE48" s="821"/>
      <c r="BF48" s="821"/>
      <c r="BG48" s="821"/>
      <c r="BH48" s="821"/>
      <c r="BI48" s="822"/>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61"/>
      <c r="C49" s="762"/>
      <c r="D49" s="762"/>
      <c r="E49" s="762"/>
      <c r="F49" s="762"/>
      <c r="G49" s="762"/>
      <c r="H49" s="762"/>
      <c r="I49" s="762"/>
      <c r="J49" s="762"/>
      <c r="K49" s="762"/>
      <c r="L49" s="762"/>
      <c r="M49" s="762"/>
      <c r="N49" s="762"/>
      <c r="O49" s="762"/>
      <c r="P49" s="763"/>
      <c r="Q49" s="764"/>
      <c r="R49" s="765"/>
      <c r="S49" s="765"/>
      <c r="T49" s="765"/>
      <c r="U49" s="765"/>
      <c r="V49" s="765"/>
      <c r="W49" s="765"/>
      <c r="X49" s="765"/>
      <c r="Y49" s="765"/>
      <c r="Z49" s="765"/>
      <c r="AA49" s="765"/>
      <c r="AB49" s="765"/>
      <c r="AC49" s="765"/>
      <c r="AD49" s="765"/>
      <c r="AE49" s="766"/>
      <c r="AF49" s="767"/>
      <c r="AG49" s="768"/>
      <c r="AH49" s="768"/>
      <c r="AI49" s="768"/>
      <c r="AJ49" s="769"/>
      <c r="AK49" s="818"/>
      <c r="AL49" s="819"/>
      <c r="AM49" s="819"/>
      <c r="AN49" s="819"/>
      <c r="AO49" s="819"/>
      <c r="AP49" s="819"/>
      <c r="AQ49" s="819"/>
      <c r="AR49" s="819"/>
      <c r="AS49" s="819"/>
      <c r="AT49" s="819"/>
      <c r="AU49" s="819"/>
      <c r="AV49" s="819"/>
      <c r="AW49" s="819"/>
      <c r="AX49" s="819"/>
      <c r="AY49" s="819"/>
      <c r="AZ49" s="820"/>
      <c r="BA49" s="820"/>
      <c r="BB49" s="820"/>
      <c r="BC49" s="820"/>
      <c r="BD49" s="820"/>
      <c r="BE49" s="821"/>
      <c r="BF49" s="821"/>
      <c r="BG49" s="821"/>
      <c r="BH49" s="821"/>
      <c r="BI49" s="822"/>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61"/>
      <c r="C50" s="762"/>
      <c r="D50" s="762"/>
      <c r="E50" s="762"/>
      <c r="F50" s="762"/>
      <c r="G50" s="762"/>
      <c r="H50" s="762"/>
      <c r="I50" s="762"/>
      <c r="J50" s="762"/>
      <c r="K50" s="762"/>
      <c r="L50" s="762"/>
      <c r="M50" s="762"/>
      <c r="N50" s="762"/>
      <c r="O50" s="762"/>
      <c r="P50" s="763"/>
      <c r="Q50" s="823"/>
      <c r="R50" s="824"/>
      <c r="S50" s="824"/>
      <c r="T50" s="824"/>
      <c r="U50" s="824"/>
      <c r="V50" s="824"/>
      <c r="W50" s="824"/>
      <c r="X50" s="824"/>
      <c r="Y50" s="824"/>
      <c r="Z50" s="824"/>
      <c r="AA50" s="824"/>
      <c r="AB50" s="824"/>
      <c r="AC50" s="824"/>
      <c r="AD50" s="824"/>
      <c r="AE50" s="825"/>
      <c r="AF50" s="767"/>
      <c r="AG50" s="768"/>
      <c r="AH50" s="768"/>
      <c r="AI50" s="768"/>
      <c r="AJ50" s="769"/>
      <c r="AK50" s="826"/>
      <c r="AL50" s="824"/>
      <c r="AM50" s="824"/>
      <c r="AN50" s="824"/>
      <c r="AO50" s="824"/>
      <c r="AP50" s="824"/>
      <c r="AQ50" s="824"/>
      <c r="AR50" s="824"/>
      <c r="AS50" s="824"/>
      <c r="AT50" s="824"/>
      <c r="AU50" s="824"/>
      <c r="AV50" s="824"/>
      <c r="AW50" s="824"/>
      <c r="AX50" s="824"/>
      <c r="AY50" s="824"/>
      <c r="AZ50" s="827"/>
      <c r="BA50" s="827"/>
      <c r="BB50" s="827"/>
      <c r="BC50" s="827"/>
      <c r="BD50" s="827"/>
      <c r="BE50" s="821"/>
      <c r="BF50" s="821"/>
      <c r="BG50" s="821"/>
      <c r="BH50" s="821"/>
      <c r="BI50" s="822"/>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61"/>
      <c r="C51" s="762"/>
      <c r="D51" s="762"/>
      <c r="E51" s="762"/>
      <c r="F51" s="762"/>
      <c r="G51" s="762"/>
      <c r="H51" s="762"/>
      <c r="I51" s="762"/>
      <c r="J51" s="762"/>
      <c r="K51" s="762"/>
      <c r="L51" s="762"/>
      <c r="M51" s="762"/>
      <c r="N51" s="762"/>
      <c r="O51" s="762"/>
      <c r="P51" s="763"/>
      <c r="Q51" s="823"/>
      <c r="R51" s="824"/>
      <c r="S51" s="824"/>
      <c r="T51" s="824"/>
      <c r="U51" s="824"/>
      <c r="V51" s="824"/>
      <c r="W51" s="824"/>
      <c r="X51" s="824"/>
      <c r="Y51" s="824"/>
      <c r="Z51" s="824"/>
      <c r="AA51" s="824"/>
      <c r="AB51" s="824"/>
      <c r="AC51" s="824"/>
      <c r="AD51" s="824"/>
      <c r="AE51" s="825"/>
      <c r="AF51" s="767"/>
      <c r="AG51" s="768"/>
      <c r="AH51" s="768"/>
      <c r="AI51" s="768"/>
      <c r="AJ51" s="769"/>
      <c r="AK51" s="826"/>
      <c r="AL51" s="824"/>
      <c r="AM51" s="824"/>
      <c r="AN51" s="824"/>
      <c r="AO51" s="824"/>
      <c r="AP51" s="824"/>
      <c r="AQ51" s="824"/>
      <c r="AR51" s="824"/>
      <c r="AS51" s="824"/>
      <c r="AT51" s="824"/>
      <c r="AU51" s="824"/>
      <c r="AV51" s="824"/>
      <c r="AW51" s="824"/>
      <c r="AX51" s="824"/>
      <c r="AY51" s="824"/>
      <c r="AZ51" s="827"/>
      <c r="BA51" s="827"/>
      <c r="BB51" s="827"/>
      <c r="BC51" s="827"/>
      <c r="BD51" s="827"/>
      <c r="BE51" s="821"/>
      <c r="BF51" s="821"/>
      <c r="BG51" s="821"/>
      <c r="BH51" s="821"/>
      <c r="BI51" s="822"/>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61"/>
      <c r="C52" s="762"/>
      <c r="D52" s="762"/>
      <c r="E52" s="762"/>
      <c r="F52" s="762"/>
      <c r="G52" s="762"/>
      <c r="H52" s="762"/>
      <c r="I52" s="762"/>
      <c r="J52" s="762"/>
      <c r="K52" s="762"/>
      <c r="L52" s="762"/>
      <c r="M52" s="762"/>
      <c r="N52" s="762"/>
      <c r="O52" s="762"/>
      <c r="P52" s="763"/>
      <c r="Q52" s="823"/>
      <c r="R52" s="824"/>
      <c r="S52" s="824"/>
      <c r="T52" s="824"/>
      <c r="U52" s="824"/>
      <c r="V52" s="824"/>
      <c r="W52" s="824"/>
      <c r="X52" s="824"/>
      <c r="Y52" s="824"/>
      <c r="Z52" s="824"/>
      <c r="AA52" s="824"/>
      <c r="AB52" s="824"/>
      <c r="AC52" s="824"/>
      <c r="AD52" s="824"/>
      <c r="AE52" s="825"/>
      <c r="AF52" s="767"/>
      <c r="AG52" s="768"/>
      <c r="AH52" s="768"/>
      <c r="AI52" s="768"/>
      <c r="AJ52" s="769"/>
      <c r="AK52" s="826"/>
      <c r="AL52" s="824"/>
      <c r="AM52" s="824"/>
      <c r="AN52" s="824"/>
      <c r="AO52" s="824"/>
      <c r="AP52" s="824"/>
      <c r="AQ52" s="824"/>
      <c r="AR52" s="824"/>
      <c r="AS52" s="824"/>
      <c r="AT52" s="824"/>
      <c r="AU52" s="824"/>
      <c r="AV52" s="824"/>
      <c r="AW52" s="824"/>
      <c r="AX52" s="824"/>
      <c r="AY52" s="824"/>
      <c r="AZ52" s="827"/>
      <c r="BA52" s="827"/>
      <c r="BB52" s="827"/>
      <c r="BC52" s="827"/>
      <c r="BD52" s="827"/>
      <c r="BE52" s="821"/>
      <c r="BF52" s="821"/>
      <c r="BG52" s="821"/>
      <c r="BH52" s="821"/>
      <c r="BI52" s="822"/>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61"/>
      <c r="C53" s="762"/>
      <c r="D53" s="762"/>
      <c r="E53" s="762"/>
      <c r="F53" s="762"/>
      <c r="G53" s="762"/>
      <c r="H53" s="762"/>
      <c r="I53" s="762"/>
      <c r="J53" s="762"/>
      <c r="K53" s="762"/>
      <c r="L53" s="762"/>
      <c r="M53" s="762"/>
      <c r="N53" s="762"/>
      <c r="O53" s="762"/>
      <c r="P53" s="763"/>
      <c r="Q53" s="823"/>
      <c r="R53" s="824"/>
      <c r="S53" s="824"/>
      <c r="T53" s="824"/>
      <c r="U53" s="824"/>
      <c r="V53" s="824"/>
      <c r="W53" s="824"/>
      <c r="X53" s="824"/>
      <c r="Y53" s="824"/>
      <c r="Z53" s="824"/>
      <c r="AA53" s="824"/>
      <c r="AB53" s="824"/>
      <c r="AC53" s="824"/>
      <c r="AD53" s="824"/>
      <c r="AE53" s="825"/>
      <c r="AF53" s="767"/>
      <c r="AG53" s="768"/>
      <c r="AH53" s="768"/>
      <c r="AI53" s="768"/>
      <c r="AJ53" s="769"/>
      <c r="AK53" s="826"/>
      <c r="AL53" s="824"/>
      <c r="AM53" s="824"/>
      <c r="AN53" s="824"/>
      <c r="AO53" s="824"/>
      <c r="AP53" s="824"/>
      <c r="AQ53" s="824"/>
      <c r="AR53" s="824"/>
      <c r="AS53" s="824"/>
      <c r="AT53" s="824"/>
      <c r="AU53" s="824"/>
      <c r="AV53" s="824"/>
      <c r="AW53" s="824"/>
      <c r="AX53" s="824"/>
      <c r="AY53" s="824"/>
      <c r="AZ53" s="827"/>
      <c r="BA53" s="827"/>
      <c r="BB53" s="827"/>
      <c r="BC53" s="827"/>
      <c r="BD53" s="827"/>
      <c r="BE53" s="821"/>
      <c r="BF53" s="821"/>
      <c r="BG53" s="821"/>
      <c r="BH53" s="821"/>
      <c r="BI53" s="822"/>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61"/>
      <c r="C54" s="762"/>
      <c r="D54" s="762"/>
      <c r="E54" s="762"/>
      <c r="F54" s="762"/>
      <c r="G54" s="762"/>
      <c r="H54" s="762"/>
      <c r="I54" s="762"/>
      <c r="J54" s="762"/>
      <c r="K54" s="762"/>
      <c r="L54" s="762"/>
      <c r="M54" s="762"/>
      <c r="N54" s="762"/>
      <c r="O54" s="762"/>
      <c r="P54" s="763"/>
      <c r="Q54" s="823"/>
      <c r="R54" s="824"/>
      <c r="S54" s="824"/>
      <c r="T54" s="824"/>
      <c r="U54" s="824"/>
      <c r="V54" s="824"/>
      <c r="W54" s="824"/>
      <c r="X54" s="824"/>
      <c r="Y54" s="824"/>
      <c r="Z54" s="824"/>
      <c r="AA54" s="824"/>
      <c r="AB54" s="824"/>
      <c r="AC54" s="824"/>
      <c r="AD54" s="824"/>
      <c r="AE54" s="825"/>
      <c r="AF54" s="767"/>
      <c r="AG54" s="768"/>
      <c r="AH54" s="768"/>
      <c r="AI54" s="768"/>
      <c r="AJ54" s="769"/>
      <c r="AK54" s="826"/>
      <c r="AL54" s="824"/>
      <c r="AM54" s="824"/>
      <c r="AN54" s="824"/>
      <c r="AO54" s="824"/>
      <c r="AP54" s="824"/>
      <c r="AQ54" s="824"/>
      <c r="AR54" s="824"/>
      <c r="AS54" s="824"/>
      <c r="AT54" s="824"/>
      <c r="AU54" s="824"/>
      <c r="AV54" s="824"/>
      <c r="AW54" s="824"/>
      <c r="AX54" s="824"/>
      <c r="AY54" s="824"/>
      <c r="AZ54" s="827"/>
      <c r="BA54" s="827"/>
      <c r="BB54" s="827"/>
      <c r="BC54" s="827"/>
      <c r="BD54" s="827"/>
      <c r="BE54" s="821"/>
      <c r="BF54" s="821"/>
      <c r="BG54" s="821"/>
      <c r="BH54" s="821"/>
      <c r="BI54" s="822"/>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61"/>
      <c r="C55" s="762"/>
      <c r="D55" s="762"/>
      <c r="E55" s="762"/>
      <c r="F55" s="762"/>
      <c r="G55" s="762"/>
      <c r="H55" s="762"/>
      <c r="I55" s="762"/>
      <c r="J55" s="762"/>
      <c r="K55" s="762"/>
      <c r="L55" s="762"/>
      <c r="M55" s="762"/>
      <c r="N55" s="762"/>
      <c r="O55" s="762"/>
      <c r="P55" s="763"/>
      <c r="Q55" s="823"/>
      <c r="R55" s="824"/>
      <c r="S55" s="824"/>
      <c r="T55" s="824"/>
      <c r="U55" s="824"/>
      <c r="V55" s="824"/>
      <c r="W55" s="824"/>
      <c r="X55" s="824"/>
      <c r="Y55" s="824"/>
      <c r="Z55" s="824"/>
      <c r="AA55" s="824"/>
      <c r="AB55" s="824"/>
      <c r="AC55" s="824"/>
      <c r="AD55" s="824"/>
      <c r="AE55" s="825"/>
      <c r="AF55" s="767"/>
      <c r="AG55" s="768"/>
      <c r="AH55" s="768"/>
      <c r="AI55" s="768"/>
      <c r="AJ55" s="769"/>
      <c r="AK55" s="826"/>
      <c r="AL55" s="824"/>
      <c r="AM55" s="824"/>
      <c r="AN55" s="824"/>
      <c r="AO55" s="824"/>
      <c r="AP55" s="824"/>
      <c r="AQ55" s="824"/>
      <c r="AR55" s="824"/>
      <c r="AS55" s="824"/>
      <c r="AT55" s="824"/>
      <c r="AU55" s="824"/>
      <c r="AV55" s="824"/>
      <c r="AW55" s="824"/>
      <c r="AX55" s="824"/>
      <c r="AY55" s="824"/>
      <c r="AZ55" s="827"/>
      <c r="BA55" s="827"/>
      <c r="BB55" s="827"/>
      <c r="BC55" s="827"/>
      <c r="BD55" s="827"/>
      <c r="BE55" s="821"/>
      <c r="BF55" s="821"/>
      <c r="BG55" s="821"/>
      <c r="BH55" s="821"/>
      <c r="BI55" s="822"/>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61"/>
      <c r="C56" s="762"/>
      <c r="D56" s="762"/>
      <c r="E56" s="762"/>
      <c r="F56" s="762"/>
      <c r="G56" s="762"/>
      <c r="H56" s="762"/>
      <c r="I56" s="762"/>
      <c r="J56" s="762"/>
      <c r="K56" s="762"/>
      <c r="L56" s="762"/>
      <c r="M56" s="762"/>
      <c r="N56" s="762"/>
      <c r="O56" s="762"/>
      <c r="P56" s="763"/>
      <c r="Q56" s="823"/>
      <c r="R56" s="824"/>
      <c r="S56" s="824"/>
      <c r="T56" s="824"/>
      <c r="U56" s="824"/>
      <c r="V56" s="824"/>
      <c r="W56" s="824"/>
      <c r="X56" s="824"/>
      <c r="Y56" s="824"/>
      <c r="Z56" s="824"/>
      <c r="AA56" s="824"/>
      <c r="AB56" s="824"/>
      <c r="AC56" s="824"/>
      <c r="AD56" s="824"/>
      <c r="AE56" s="825"/>
      <c r="AF56" s="767"/>
      <c r="AG56" s="768"/>
      <c r="AH56" s="768"/>
      <c r="AI56" s="768"/>
      <c r="AJ56" s="769"/>
      <c r="AK56" s="826"/>
      <c r="AL56" s="824"/>
      <c r="AM56" s="824"/>
      <c r="AN56" s="824"/>
      <c r="AO56" s="824"/>
      <c r="AP56" s="824"/>
      <c r="AQ56" s="824"/>
      <c r="AR56" s="824"/>
      <c r="AS56" s="824"/>
      <c r="AT56" s="824"/>
      <c r="AU56" s="824"/>
      <c r="AV56" s="824"/>
      <c r="AW56" s="824"/>
      <c r="AX56" s="824"/>
      <c r="AY56" s="824"/>
      <c r="AZ56" s="827"/>
      <c r="BA56" s="827"/>
      <c r="BB56" s="827"/>
      <c r="BC56" s="827"/>
      <c r="BD56" s="827"/>
      <c r="BE56" s="821"/>
      <c r="BF56" s="821"/>
      <c r="BG56" s="821"/>
      <c r="BH56" s="821"/>
      <c r="BI56" s="822"/>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61"/>
      <c r="C57" s="762"/>
      <c r="D57" s="762"/>
      <c r="E57" s="762"/>
      <c r="F57" s="762"/>
      <c r="G57" s="762"/>
      <c r="H57" s="762"/>
      <c r="I57" s="762"/>
      <c r="J57" s="762"/>
      <c r="K57" s="762"/>
      <c r="L57" s="762"/>
      <c r="M57" s="762"/>
      <c r="N57" s="762"/>
      <c r="O57" s="762"/>
      <c r="P57" s="763"/>
      <c r="Q57" s="823"/>
      <c r="R57" s="824"/>
      <c r="S57" s="824"/>
      <c r="T57" s="824"/>
      <c r="U57" s="824"/>
      <c r="V57" s="824"/>
      <c r="W57" s="824"/>
      <c r="X57" s="824"/>
      <c r="Y57" s="824"/>
      <c r="Z57" s="824"/>
      <c r="AA57" s="824"/>
      <c r="AB57" s="824"/>
      <c r="AC57" s="824"/>
      <c r="AD57" s="824"/>
      <c r="AE57" s="825"/>
      <c r="AF57" s="767"/>
      <c r="AG57" s="768"/>
      <c r="AH57" s="768"/>
      <c r="AI57" s="768"/>
      <c r="AJ57" s="769"/>
      <c r="AK57" s="826"/>
      <c r="AL57" s="824"/>
      <c r="AM57" s="824"/>
      <c r="AN57" s="824"/>
      <c r="AO57" s="824"/>
      <c r="AP57" s="824"/>
      <c r="AQ57" s="824"/>
      <c r="AR57" s="824"/>
      <c r="AS57" s="824"/>
      <c r="AT57" s="824"/>
      <c r="AU57" s="824"/>
      <c r="AV57" s="824"/>
      <c r="AW57" s="824"/>
      <c r="AX57" s="824"/>
      <c r="AY57" s="824"/>
      <c r="AZ57" s="827"/>
      <c r="BA57" s="827"/>
      <c r="BB57" s="827"/>
      <c r="BC57" s="827"/>
      <c r="BD57" s="827"/>
      <c r="BE57" s="821"/>
      <c r="BF57" s="821"/>
      <c r="BG57" s="821"/>
      <c r="BH57" s="821"/>
      <c r="BI57" s="822"/>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61"/>
      <c r="C58" s="762"/>
      <c r="D58" s="762"/>
      <c r="E58" s="762"/>
      <c r="F58" s="762"/>
      <c r="G58" s="762"/>
      <c r="H58" s="762"/>
      <c r="I58" s="762"/>
      <c r="J58" s="762"/>
      <c r="K58" s="762"/>
      <c r="L58" s="762"/>
      <c r="M58" s="762"/>
      <c r="N58" s="762"/>
      <c r="O58" s="762"/>
      <c r="P58" s="763"/>
      <c r="Q58" s="823"/>
      <c r="R58" s="824"/>
      <c r="S58" s="824"/>
      <c r="T58" s="824"/>
      <c r="U58" s="824"/>
      <c r="V58" s="824"/>
      <c r="W58" s="824"/>
      <c r="X58" s="824"/>
      <c r="Y58" s="824"/>
      <c r="Z58" s="824"/>
      <c r="AA58" s="824"/>
      <c r="AB58" s="824"/>
      <c r="AC58" s="824"/>
      <c r="AD58" s="824"/>
      <c r="AE58" s="825"/>
      <c r="AF58" s="767"/>
      <c r="AG58" s="768"/>
      <c r="AH58" s="768"/>
      <c r="AI58" s="768"/>
      <c r="AJ58" s="769"/>
      <c r="AK58" s="826"/>
      <c r="AL58" s="824"/>
      <c r="AM58" s="824"/>
      <c r="AN58" s="824"/>
      <c r="AO58" s="824"/>
      <c r="AP58" s="824"/>
      <c r="AQ58" s="824"/>
      <c r="AR58" s="824"/>
      <c r="AS58" s="824"/>
      <c r="AT58" s="824"/>
      <c r="AU58" s="824"/>
      <c r="AV58" s="824"/>
      <c r="AW58" s="824"/>
      <c r="AX58" s="824"/>
      <c r="AY58" s="824"/>
      <c r="AZ58" s="827"/>
      <c r="BA58" s="827"/>
      <c r="BB58" s="827"/>
      <c r="BC58" s="827"/>
      <c r="BD58" s="827"/>
      <c r="BE58" s="821"/>
      <c r="BF58" s="821"/>
      <c r="BG58" s="821"/>
      <c r="BH58" s="821"/>
      <c r="BI58" s="822"/>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61"/>
      <c r="C59" s="762"/>
      <c r="D59" s="762"/>
      <c r="E59" s="762"/>
      <c r="F59" s="762"/>
      <c r="G59" s="762"/>
      <c r="H59" s="762"/>
      <c r="I59" s="762"/>
      <c r="J59" s="762"/>
      <c r="K59" s="762"/>
      <c r="L59" s="762"/>
      <c r="M59" s="762"/>
      <c r="N59" s="762"/>
      <c r="O59" s="762"/>
      <c r="P59" s="763"/>
      <c r="Q59" s="823"/>
      <c r="R59" s="824"/>
      <c r="S59" s="824"/>
      <c r="T59" s="824"/>
      <c r="U59" s="824"/>
      <c r="V59" s="824"/>
      <c r="W59" s="824"/>
      <c r="X59" s="824"/>
      <c r="Y59" s="824"/>
      <c r="Z59" s="824"/>
      <c r="AA59" s="824"/>
      <c r="AB59" s="824"/>
      <c r="AC59" s="824"/>
      <c r="AD59" s="824"/>
      <c r="AE59" s="825"/>
      <c r="AF59" s="767"/>
      <c r="AG59" s="768"/>
      <c r="AH59" s="768"/>
      <c r="AI59" s="768"/>
      <c r="AJ59" s="769"/>
      <c r="AK59" s="826"/>
      <c r="AL59" s="824"/>
      <c r="AM59" s="824"/>
      <c r="AN59" s="824"/>
      <c r="AO59" s="824"/>
      <c r="AP59" s="824"/>
      <c r="AQ59" s="824"/>
      <c r="AR59" s="824"/>
      <c r="AS59" s="824"/>
      <c r="AT59" s="824"/>
      <c r="AU59" s="824"/>
      <c r="AV59" s="824"/>
      <c r="AW59" s="824"/>
      <c r="AX59" s="824"/>
      <c r="AY59" s="824"/>
      <c r="AZ59" s="827"/>
      <c r="BA59" s="827"/>
      <c r="BB59" s="827"/>
      <c r="BC59" s="827"/>
      <c r="BD59" s="827"/>
      <c r="BE59" s="821"/>
      <c r="BF59" s="821"/>
      <c r="BG59" s="821"/>
      <c r="BH59" s="821"/>
      <c r="BI59" s="822"/>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61"/>
      <c r="C60" s="762"/>
      <c r="D60" s="762"/>
      <c r="E60" s="762"/>
      <c r="F60" s="762"/>
      <c r="G60" s="762"/>
      <c r="H60" s="762"/>
      <c r="I60" s="762"/>
      <c r="J60" s="762"/>
      <c r="K60" s="762"/>
      <c r="L60" s="762"/>
      <c r="M60" s="762"/>
      <c r="N60" s="762"/>
      <c r="O60" s="762"/>
      <c r="P60" s="763"/>
      <c r="Q60" s="823"/>
      <c r="R60" s="824"/>
      <c r="S60" s="824"/>
      <c r="T60" s="824"/>
      <c r="U60" s="824"/>
      <c r="V60" s="824"/>
      <c r="W60" s="824"/>
      <c r="X60" s="824"/>
      <c r="Y60" s="824"/>
      <c r="Z60" s="824"/>
      <c r="AA60" s="824"/>
      <c r="AB60" s="824"/>
      <c r="AC60" s="824"/>
      <c r="AD60" s="824"/>
      <c r="AE60" s="825"/>
      <c r="AF60" s="767"/>
      <c r="AG60" s="768"/>
      <c r="AH60" s="768"/>
      <c r="AI60" s="768"/>
      <c r="AJ60" s="769"/>
      <c r="AK60" s="826"/>
      <c r="AL60" s="824"/>
      <c r="AM60" s="824"/>
      <c r="AN60" s="824"/>
      <c r="AO60" s="824"/>
      <c r="AP60" s="824"/>
      <c r="AQ60" s="824"/>
      <c r="AR60" s="824"/>
      <c r="AS60" s="824"/>
      <c r="AT60" s="824"/>
      <c r="AU60" s="824"/>
      <c r="AV60" s="824"/>
      <c r="AW60" s="824"/>
      <c r="AX60" s="824"/>
      <c r="AY60" s="824"/>
      <c r="AZ60" s="827"/>
      <c r="BA60" s="827"/>
      <c r="BB60" s="827"/>
      <c r="BC60" s="827"/>
      <c r="BD60" s="827"/>
      <c r="BE60" s="821"/>
      <c r="BF60" s="821"/>
      <c r="BG60" s="821"/>
      <c r="BH60" s="821"/>
      <c r="BI60" s="822"/>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61"/>
      <c r="C61" s="762"/>
      <c r="D61" s="762"/>
      <c r="E61" s="762"/>
      <c r="F61" s="762"/>
      <c r="G61" s="762"/>
      <c r="H61" s="762"/>
      <c r="I61" s="762"/>
      <c r="J61" s="762"/>
      <c r="K61" s="762"/>
      <c r="L61" s="762"/>
      <c r="M61" s="762"/>
      <c r="N61" s="762"/>
      <c r="O61" s="762"/>
      <c r="P61" s="763"/>
      <c r="Q61" s="823"/>
      <c r="R61" s="824"/>
      <c r="S61" s="824"/>
      <c r="T61" s="824"/>
      <c r="U61" s="824"/>
      <c r="V61" s="824"/>
      <c r="W61" s="824"/>
      <c r="X61" s="824"/>
      <c r="Y61" s="824"/>
      <c r="Z61" s="824"/>
      <c r="AA61" s="824"/>
      <c r="AB61" s="824"/>
      <c r="AC61" s="824"/>
      <c r="AD61" s="824"/>
      <c r="AE61" s="825"/>
      <c r="AF61" s="767"/>
      <c r="AG61" s="768"/>
      <c r="AH61" s="768"/>
      <c r="AI61" s="768"/>
      <c r="AJ61" s="769"/>
      <c r="AK61" s="826"/>
      <c r="AL61" s="824"/>
      <c r="AM61" s="824"/>
      <c r="AN61" s="824"/>
      <c r="AO61" s="824"/>
      <c r="AP61" s="824"/>
      <c r="AQ61" s="824"/>
      <c r="AR61" s="824"/>
      <c r="AS61" s="824"/>
      <c r="AT61" s="824"/>
      <c r="AU61" s="824"/>
      <c r="AV61" s="824"/>
      <c r="AW61" s="824"/>
      <c r="AX61" s="824"/>
      <c r="AY61" s="824"/>
      <c r="AZ61" s="827"/>
      <c r="BA61" s="827"/>
      <c r="BB61" s="827"/>
      <c r="BC61" s="827"/>
      <c r="BD61" s="827"/>
      <c r="BE61" s="821"/>
      <c r="BF61" s="821"/>
      <c r="BG61" s="821"/>
      <c r="BH61" s="821"/>
      <c r="BI61" s="822"/>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61"/>
      <c r="C62" s="762"/>
      <c r="D62" s="762"/>
      <c r="E62" s="762"/>
      <c r="F62" s="762"/>
      <c r="G62" s="762"/>
      <c r="H62" s="762"/>
      <c r="I62" s="762"/>
      <c r="J62" s="762"/>
      <c r="K62" s="762"/>
      <c r="L62" s="762"/>
      <c r="M62" s="762"/>
      <c r="N62" s="762"/>
      <c r="O62" s="762"/>
      <c r="P62" s="763"/>
      <c r="Q62" s="823"/>
      <c r="R62" s="824"/>
      <c r="S62" s="824"/>
      <c r="T62" s="824"/>
      <c r="U62" s="824"/>
      <c r="V62" s="824"/>
      <c r="W62" s="824"/>
      <c r="X62" s="824"/>
      <c r="Y62" s="824"/>
      <c r="Z62" s="824"/>
      <c r="AA62" s="824"/>
      <c r="AB62" s="824"/>
      <c r="AC62" s="824"/>
      <c r="AD62" s="824"/>
      <c r="AE62" s="825"/>
      <c r="AF62" s="767"/>
      <c r="AG62" s="768"/>
      <c r="AH62" s="768"/>
      <c r="AI62" s="768"/>
      <c r="AJ62" s="769"/>
      <c r="AK62" s="826"/>
      <c r="AL62" s="824"/>
      <c r="AM62" s="824"/>
      <c r="AN62" s="824"/>
      <c r="AO62" s="824"/>
      <c r="AP62" s="824"/>
      <c r="AQ62" s="824"/>
      <c r="AR62" s="824"/>
      <c r="AS62" s="824"/>
      <c r="AT62" s="824"/>
      <c r="AU62" s="824"/>
      <c r="AV62" s="824"/>
      <c r="AW62" s="824"/>
      <c r="AX62" s="824"/>
      <c r="AY62" s="824"/>
      <c r="AZ62" s="827"/>
      <c r="BA62" s="827"/>
      <c r="BB62" s="827"/>
      <c r="BC62" s="827"/>
      <c r="BD62" s="827"/>
      <c r="BE62" s="821"/>
      <c r="BF62" s="821"/>
      <c r="BG62" s="821"/>
      <c r="BH62" s="821"/>
      <c r="BI62" s="822"/>
      <c r="BJ62" s="828" t="s">
        <v>387</v>
      </c>
      <c r="BK62" s="784"/>
      <c r="BL62" s="784"/>
      <c r="BM62" s="784"/>
      <c r="BN62" s="785"/>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367</v>
      </c>
      <c r="B63" s="786" t="s">
        <v>388</v>
      </c>
      <c r="C63" s="787"/>
      <c r="D63" s="787"/>
      <c r="E63" s="787"/>
      <c r="F63" s="787"/>
      <c r="G63" s="787"/>
      <c r="H63" s="787"/>
      <c r="I63" s="787"/>
      <c r="J63" s="787"/>
      <c r="K63" s="787"/>
      <c r="L63" s="787"/>
      <c r="M63" s="787"/>
      <c r="N63" s="787"/>
      <c r="O63" s="787"/>
      <c r="P63" s="788"/>
      <c r="Q63" s="829"/>
      <c r="R63" s="830"/>
      <c r="S63" s="830"/>
      <c r="T63" s="830"/>
      <c r="U63" s="830"/>
      <c r="V63" s="830"/>
      <c r="W63" s="830"/>
      <c r="X63" s="830"/>
      <c r="Y63" s="830"/>
      <c r="Z63" s="830"/>
      <c r="AA63" s="830"/>
      <c r="AB63" s="830"/>
      <c r="AC63" s="830"/>
      <c r="AD63" s="830"/>
      <c r="AE63" s="831"/>
      <c r="AF63" s="832">
        <v>2010</v>
      </c>
      <c r="AG63" s="833"/>
      <c r="AH63" s="833"/>
      <c r="AI63" s="833"/>
      <c r="AJ63" s="834"/>
      <c r="AK63" s="835"/>
      <c r="AL63" s="830"/>
      <c r="AM63" s="830"/>
      <c r="AN63" s="830"/>
      <c r="AO63" s="830"/>
      <c r="AP63" s="833">
        <v>25902</v>
      </c>
      <c r="AQ63" s="833"/>
      <c r="AR63" s="833"/>
      <c r="AS63" s="833"/>
      <c r="AT63" s="833"/>
      <c r="AU63" s="833">
        <v>13267</v>
      </c>
      <c r="AV63" s="833"/>
      <c r="AW63" s="833"/>
      <c r="AX63" s="833"/>
      <c r="AY63" s="833"/>
      <c r="AZ63" s="839"/>
      <c r="BA63" s="839"/>
      <c r="BB63" s="839"/>
      <c r="BC63" s="839"/>
      <c r="BD63" s="839"/>
      <c r="BE63" s="840"/>
      <c r="BF63" s="840"/>
      <c r="BG63" s="840"/>
      <c r="BH63" s="840"/>
      <c r="BI63" s="841"/>
      <c r="BJ63" s="836" t="s">
        <v>111</v>
      </c>
      <c r="BK63" s="837"/>
      <c r="BL63" s="837"/>
      <c r="BM63" s="837"/>
      <c r="BN63" s="838"/>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14" t="s">
        <v>390</v>
      </c>
      <c r="B66" s="715"/>
      <c r="C66" s="715"/>
      <c r="D66" s="715"/>
      <c r="E66" s="715"/>
      <c r="F66" s="715"/>
      <c r="G66" s="715"/>
      <c r="H66" s="715"/>
      <c r="I66" s="715"/>
      <c r="J66" s="715"/>
      <c r="K66" s="715"/>
      <c r="L66" s="715"/>
      <c r="M66" s="715"/>
      <c r="N66" s="715"/>
      <c r="O66" s="715"/>
      <c r="P66" s="716"/>
      <c r="Q66" s="720" t="s">
        <v>371</v>
      </c>
      <c r="R66" s="721"/>
      <c r="S66" s="721"/>
      <c r="T66" s="721"/>
      <c r="U66" s="722"/>
      <c r="V66" s="720" t="s">
        <v>372</v>
      </c>
      <c r="W66" s="721"/>
      <c r="X66" s="721"/>
      <c r="Y66" s="721"/>
      <c r="Z66" s="722"/>
      <c r="AA66" s="720" t="s">
        <v>373</v>
      </c>
      <c r="AB66" s="721"/>
      <c r="AC66" s="721"/>
      <c r="AD66" s="721"/>
      <c r="AE66" s="722"/>
      <c r="AF66" s="851" t="s">
        <v>374</v>
      </c>
      <c r="AG66" s="803"/>
      <c r="AH66" s="803"/>
      <c r="AI66" s="803"/>
      <c r="AJ66" s="852"/>
      <c r="AK66" s="720" t="s">
        <v>375</v>
      </c>
      <c r="AL66" s="715"/>
      <c r="AM66" s="715"/>
      <c r="AN66" s="715"/>
      <c r="AO66" s="716"/>
      <c r="AP66" s="720" t="s">
        <v>376</v>
      </c>
      <c r="AQ66" s="721"/>
      <c r="AR66" s="721"/>
      <c r="AS66" s="721"/>
      <c r="AT66" s="722"/>
      <c r="AU66" s="720" t="s">
        <v>391</v>
      </c>
      <c r="AV66" s="721"/>
      <c r="AW66" s="721"/>
      <c r="AX66" s="721"/>
      <c r="AY66" s="722"/>
      <c r="AZ66" s="720" t="s">
        <v>355</v>
      </c>
      <c r="BA66" s="721"/>
      <c r="BB66" s="721"/>
      <c r="BC66" s="721"/>
      <c r="BD66" s="727"/>
      <c r="BE66" s="218"/>
      <c r="BF66" s="218"/>
      <c r="BG66" s="218"/>
      <c r="BH66" s="218"/>
      <c r="BI66" s="218"/>
      <c r="BJ66" s="218"/>
      <c r="BK66" s="218"/>
      <c r="BL66" s="218"/>
      <c r="BM66" s="218"/>
      <c r="BN66" s="218"/>
      <c r="BO66" s="218"/>
      <c r="BP66" s="218"/>
      <c r="BQ66" s="215">
        <v>60</v>
      </c>
      <c r="BR66" s="220"/>
      <c r="BS66" s="842"/>
      <c r="BT66" s="843"/>
      <c r="BU66" s="843"/>
      <c r="BV66" s="843"/>
      <c r="BW66" s="843"/>
      <c r="BX66" s="843"/>
      <c r="BY66" s="843"/>
      <c r="BZ66" s="843"/>
      <c r="CA66" s="843"/>
      <c r="CB66" s="843"/>
      <c r="CC66" s="843"/>
      <c r="CD66" s="843"/>
      <c r="CE66" s="843"/>
      <c r="CF66" s="843"/>
      <c r="CG66" s="844"/>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8"/>
      <c r="DW66" s="849"/>
      <c r="DX66" s="849"/>
      <c r="DY66" s="849"/>
      <c r="DZ66" s="850"/>
      <c r="EA66" s="199"/>
    </row>
    <row r="67" spans="1:131" s="200" customFormat="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53"/>
      <c r="AG67" s="806"/>
      <c r="AH67" s="806"/>
      <c r="AI67" s="806"/>
      <c r="AJ67" s="854"/>
      <c r="AK67" s="855"/>
      <c r="AL67" s="718"/>
      <c r="AM67" s="718"/>
      <c r="AN67" s="718"/>
      <c r="AO67" s="719"/>
      <c r="AP67" s="723"/>
      <c r="AQ67" s="724"/>
      <c r="AR67" s="724"/>
      <c r="AS67" s="724"/>
      <c r="AT67" s="725"/>
      <c r="AU67" s="723"/>
      <c r="AV67" s="724"/>
      <c r="AW67" s="724"/>
      <c r="AX67" s="724"/>
      <c r="AY67" s="725"/>
      <c r="AZ67" s="723"/>
      <c r="BA67" s="724"/>
      <c r="BB67" s="724"/>
      <c r="BC67" s="724"/>
      <c r="BD67" s="729"/>
      <c r="BE67" s="218"/>
      <c r="BF67" s="218"/>
      <c r="BG67" s="218"/>
      <c r="BH67" s="218"/>
      <c r="BI67" s="218"/>
      <c r="BJ67" s="218"/>
      <c r="BK67" s="218"/>
      <c r="BL67" s="218"/>
      <c r="BM67" s="218"/>
      <c r="BN67" s="218"/>
      <c r="BO67" s="218"/>
      <c r="BP67" s="218"/>
      <c r="BQ67" s="215">
        <v>61</v>
      </c>
      <c r="BR67" s="220"/>
      <c r="BS67" s="842"/>
      <c r="BT67" s="843"/>
      <c r="BU67" s="843"/>
      <c r="BV67" s="843"/>
      <c r="BW67" s="843"/>
      <c r="BX67" s="843"/>
      <c r="BY67" s="843"/>
      <c r="BZ67" s="843"/>
      <c r="CA67" s="843"/>
      <c r="CB67" s="843"/>
      <c r="CC67" s="843"/>
      <c r="CD67" s="843"/>
      <c r="CE67" s="843"/>
      <c r="CF67" s="843"/>
      <c r="CG67" s="844"/>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8"/>
      <c r="DW67" s="849"/>
      <c r="DX67" s="849"/>
      <c r="DY67" s="849"/>
      <c r="DZ67" s="850"/>
      <c r="EA67" s="199"/>
    </row>
    <row r="68" spans="1:131" s="200" customFormat="1" ht="26.25" customHeight="1" thickTop="1" x14ac:dyDescent="0.15">
      <c r="A68" s="211">
        <v>1</v>
      </c>
      <c r="B68" s="856" t="s">
        <v>549</v>
      </c>
      <c r="C68" s="857"/>
      <c r="D68" s="857"/>
      <c r="E68" s="857"/>
      <c r="F68" s="857"/>
      <c r="G68" s="857"/>
      <c r="H68" s="857"/>
      <c r="I68" s="857"/>
      <c r="J68" s="857"/>
      <c r="K68" s="857"/>
      <c r="L68" s="857"/>
      <c r="M68" s="857"/>
      <c r="N68" s="857"/>
      <c r="O68" s="857"/>
      <c r="P68" s="858"/>
      <c r="Q68" s="859">
        <v>2707</v>
      </c>
      <c r="R68" s="860"/>
      <c r="S68" s="860"/>
      <c r="T68" s="860"/>
      <c r="U68" s="860"/>
      <c r="V68" s="860">
        <v>2689</v>
      </c>
      <c r="W68" s="860"/>
      <c r="X68" s="860"/>
      <c r="Y68" s="860"/>
      <c r="Z68" s="860"/>
      <c r="AA68" s="860">
        <v>18</v>
      </c>
      <c r="AB68" s="860"/>
      <c r="AC68" s="860"/>
      <c r="AD68" s="860"/>
      <c r="AE68" s="860"/>
      <c r="AF68" s="860">
        <v>18</v>
      </c>
      <c r="AG68" s="860"/>
      <c r="AH68" s="860"/>
      <c r="AI68" s="860"/>
      <c r="AJ68" s="860"/>
      <c r="AK68" s="860" t="s">
        <v>547</v>
      </c>
      <c r="AL68" s="860"/>
      <c r="AM68" s="860"/>
      <c r="AN68" s="860"/>
      <c r="AO68" s="860"/>
      <c r="AP68" s="860">
        <v>1264</v>
      </c>
      <c r="AQ68" s="860"/>
      <c r="AR68" s="860"/>
      <c r="AS68" s="860"/>
      <c r="AT68" s="860"/>
      <c r="AU68" s="860">
        <v>373</v>
      </c>
      <c r="AV68" s="860"/>
      <c r="AW68" s="860"/>
      <c r="AX68" s="860"/>
      <c r="AY68" s="860"/>
      <c r="AZ68" s="861"/>
      <c r="BA68" s="861"/>
      <c r="BB68" s="861"/>
      <c r="BC68" s="861"/>
      <c r="BD68" s="862"/>
      <c r="BE68" s="218"/>
      <c r="BF68" s="218"/>
      <c r="BG68" s="218"/>
      <c r="BH68" s="218"/>
      <c r="BI68" s="218"/>
      <c r="BJ68" s="218"/>
      <c r="BK68" s="218"/>
      <c r="BL68" s="218"/>
      <c r="BM68" s="218"/>
      <c r="BN68" s="218"/>
      <c r="BO68" s="218"/>
      <c r="BP68" s="218"/>
      <c r="BQ68" s="215">
        <v>62</v>
      </c>
      <c r="BR68" s="220"/>
      <c r="BS68" s="842"/>
      <c r="BT68" s="843"/>
      <c r="BU68" s="843"/>
      <c r="BV68" s="843"/>
      <c r="BW68" s="843"/>
      <c r="BX68" s="843"/>
      <c r="BY68" s="843"/>
      <c r="BZ68" s="843"/>
      <c r="CA68" s="843"/>
      <c r="CB68" s="843"/>
      <c r="CC68" s="843"/>
      <c r="CD68" s="843"/>
      <c r="CE68" s="843"/>
      <c r="CF68" s="843"/>
      <c r="CG68" s="844"/>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8"/>
      <c r="DW68" s="849"/>
      <c r="DX68" s="849"/>
      <c r="DY68" s="849"/>
      <c r="DZ68" s="850"/>
      <c r="EA68" s="199"/>
    </row>
    <row r="69" spans="1:131" s="200" customFormat="1" ht="26.25" customHeight="1" x14ac:dyDescent="0.15">
      <c r="A69" s="214">
        <v>2</v>
      </c>
      <c r="B69" s="863" t="s">
        <v>563</v>
      </c>
      <c r="C69" s="864"/>
      <c r="D69" s="864"/>
      <c r="E69" s="864"/>
      <c r="F69" s="864"/>
      <c r="G69" s="864"/>
      <c r="H69" s="864"/>
      <c r="I69" s="864"/>
      <c r="J69" s="864"/>
      <c r="K69" s="864"/>
      <c r="L69" s="864"/>
      <c r="M69" s="864"/>
      <c r="N69" s="864"/>
      <c r="O69" s="864"/>
      <c r="P69" s="865"/>
      <c r="Q69" s="866">
        <v>2953</v>
      </c>
      <c r="R69" s="819"/>
      <c r="S69" s="819"/>
      <c r="T69" s="819"/>
      <c r="U69" s="819"/>
      <c r="V69" s="819">
        <v>2872</v>
      </c>
      <c r="W69" s="819"/>
      <c r="X69" s="819"/>
      <c r="Y69" s="819"/>
      <c r="Z69" s="819"/>
      <c r="AA69" s="819">
        <v>81</v>
      </c>
      <c r="AB69" s="819"/>
      <c r="AC69" s="819"/>
      <c r="AD69" s="819"/>
      <c r="AE69" s="819"/>
      <c r="AF69" s="819">
        <v>81</v>
      </c>
      <c r="AG69" s="819"/>
      <c r="AH69" s="819"/>
      <c r="AI69" s="819"/>
      <c r="AJ69" s="819"/>
      <c r="AK69" s="819" t="s">
        <v>547</v>
      </c>
      <c r="AL69" s="819"/>
      <c r="AM69" s="819"/>
      <c r="AN69" s="819"/>
      <c r="AO69" s="819"/>
      <c r="AP69" s="819">
        <v>1311</v>
      </c>
      <c r="AQ69" s="819"/>
      <c r="AR69" s="819"/>
      <c r="AS69" s="819"/>
      <c r="AT69" s="819"/>
      <c r="AU69" s="819">
        <v>388</v>
      </c>
      <c r="AV69" s="819"/>
      <c r="AW69" s="819"/>
      <c r="AX69" s="819"/>
      <c r="AY69" s="819"/>
      <c r="AZ69" s="867"/>
      <c r="BA69" s="867"/>
      <c r="BB69" s="867"/>
      <c r="BC69" s="867"/>
      <c r="BD69" s="868"/>
      <c r="BE69" s="218"/>
      <c r="BF69" s="218"/>
      <c r="BG69" s="218"/>
      <c r="BH69" s="218"/>
      <c r="BI69" s="218"/>
      <c r="BJ69" s="218"/>
      <c r="BK69" s="218"/>
      <c r="BL69" s="218"/>
      <c r="BM69" s="218"/>
      <c r="BN69" s="218"/>
      <c r="BO69" s="218"/>
      <c r="BP69" s="218"/>
      <c r="BQ69" s="215">
        <v>63</v>
      </c>
      <c r="BR69" s="220"/>
      <c r="BS69" s="842"/>
      <c r="BT69" s="843"/>
      <c r="BU69" s="843"/>
      <c r="BV69" s="843"/>
      <c r="BW69" s="843"/>
      <c r="BX69" s="843"/>
      <c r="BY69" s="843"/>
      <c r="BZ69" s="843"/>
      <c r="CA69" s="843"/>
      <c r="CB69" s="843"/>
      <c r="CC69" s="843"/>
      <c r="CD69" s="843"/>
      <c r="CE69" s="843"/>
      <c r="CF69" s="843"/>
      <c r="CG69" s="844"/>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8"/>
      <c r="DW69" s="849"/>
      <c r="DX69" s="849"/>
      <c r="DY69" s="849"/>
      <c r="DZ69" s="850"/>
      <c r="EA69" s="199"/>
    </row>
    <row r="70" spans="1:131" s="200" customFormat="1" ht="26.25" customHeight="1" x14ac:dyDescent="0.15">
      <c r="A70" s="214">
        <v>3</v>
      </c>
      <c r="B70" s="863" t="s">
        <v>550</v>
      </c>
      <c r="C70" s="864"/>
      <c r="D70" s="864"/>
      <c r="E70" s="864"/>
      <c r="F70" s="864"/>
      <c r="G70" s="864"/>
      <c r="H70" s="864"/>
      <c r="I70" s="864"/>
      <c r="J70" s="864"/>
      <c r="K70" s="864"/>
      <c r="L70" s="864"/>
      <c r="M70" s="864"/>
      <c r="N70" s="864"/>
      <c r="O70" s="864"/>
      <c r="P70" s="865"/>
      <c r="Q70" s="866">
        <v>627</v>
      </c>
      <c r="R70" s="819"/>
      <c r="S70" s="819"/>
      <c r="T70" s="819"/>
      <c r="U70" s="819"/>
      <c r="V70" s="819">
        <v>621</v>
      </c>
      <c r="W70" s="819"/>
      <c r="X70" s="819"/>
      <c r="Y70" s="819"/>
      <c r="Z70" s="819"/>
      <c r="AA70" s="819">
        <v>6</v>
      </c>
      <c r="AB70" s="819"/>
      <c r="AC70" s="819"/>
      <c r="AD70" s="819"/>
      <c r="AE70" s="819"/>
      <c r="AF70" s="819">
        <v>6</v>
      </c>
      <c r="AG70" s="819"/>
      <c r="AH70" s="819"/>
      <c r="AI70" s="819"/>
      <c r="AJ70" s="819"/>
      <c r="AK70" s="819" t="s">
        <v>547</v>
      </c>
      <c r="AL70" s="819"/>
      <c r="AM70" s="819"/>
      <c r="AN70" s="819"/>
      <c r="AO70" s="819"/>
      <c r="AP70" s="819">
        <v>147</v>
      </c>
      <c r="AQ70" s="819"/>
      <c r="AR70" s="819"/>
      <c r="AS70" s="819"/>
      <c r="AT70" s="819"/>
      <c r="AU70" s="819">
        <v>76</v>
      </c>
      <c r="AV70" s="819"/>
      <c r="AW70" s="819"/>
      <c r="AX70" s="819"/>
      <c r="AY70" s="819"/>
      <c r="AZ70" s="867"/>
      <c r="BA70" s="867"/>
      <c r="BB70" s="867"/>
      <c r="BC70" s="867"/>
      <c r="BD70" s="868"/>
      <c r="BE70" s="218"/>
      <c r="BF70" s="218"/>
      <c r="BG70" s="218"/>
      <c r="BH70" s="218"/>
      <c r="BI70" s="218"/>
      <c r="BJ70" s="218"/>
      <c r="BK70" s="218"/>
      <c r="BL70" s="218"/>
      <c r="BM70" s="218"/>
      <c r="BN70" s="218"/>
      <c r="BO70" s="218"/>
      <c r="BP70" s="218"/>
      <c r="BQ70" s="215">
        <v>64</v>
      </c>
      <c r="BR70" s="220"/>
      <c r="BS70" s="842"/>
      <c r="BT70" s="843"/>
      <c r="BU70" s="843"/>
      <c r="BV70" s="843"/>
      <c r="BW70" s="843"/>
      <c r="BX70" s="843"/>
      <c r="BY70" s="843"/>
      <c r="BZ70" s="843"/>
      <c r="CA70" s="843"/>
      <c r="CB70" s="843"/>
      <c r="CC70" s="843"/>
      <c r="CD70" s="843"/>
      <c r="CE70" s="843"/>
      <c r="CF70" s="843"/>
      <c r="CG70" s="844"/>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8"/>
      <c r="DW70" s="849"/>
      <c r="DX70" s="849"/>
      <c r="DY70" s="849"/>
      <c r="DZ70" s="850"/>
      <c r="EA70" s="199"/>
    </row>
    <row r="71" spans="1:131" s="200" customFormat="1" ht="26.25" customHeight="1" x14ac:dyDescent="0.15">
      <c r="A71" s="214">
        <v>4</v>
      </c>
      <c r="B71" s="863" t="s">
        <v>551</v>
      </c>
      <c r="C71" s="864"/>
      <c r="D71" s="864"/>
      <c r="E71" s="864"/>
      <c r="F71" s="864"/>
      <c r="G71" s="864"/>
      <c r="H71" s="864"/>
      <c r="I71" s="864"/>
      <c r="J71" s="864"/>
      <c r="K71" s="864"/>
      <c r="L71" s="864"/>
      <c r="M71" s="864"/>
      <c r="N71" s="864"/>
      <c r="O71" s="864"/>
      <c r="P71" s="865"/>
      <c r="Q71" s="866">
        <v>99</v>
      </c>
      <c r="R71" s="819"/>
      <c r="S71" s="819"/>
      <c r="T71" s="819"/>
      <c r="U71" s="819"/>
      <c r="V71" s="819">
        <v>96</v>
      </c>
      <c r="W71" s="819"/>
      <c r="X71" s="819"/>
      <c r="Y71" s="819"/>
      <c r="Z71" s="819"/>
      <c r="AA71" s="819">
        <v>3</v>
      </c>
      <c r="AB71" s="819"/>
      <c r="AC71" s="819"/>
      <c r="AD71" s="819"/>
      <c r="AE71" s="819"/>
      <c r="AF71" s="819">
        <v>3</v>
      </c>
      <c r="AG71" s="819"/>
      <c r="AH71" s="819"/>
      <c r="AI71" s="819"/>
      <c r="AJ71" s="819"/>
      <c r="AK71" s="819" t="s">
        <v>547</v>
      </c>
      <c r="AL71" s="819"/>
      <c r="AM71" s="819"/>
      <c r="AN71" s="819"/>
      <c r="AO71" s="819"/>
      <c r="AP71" s="819" t="s">
        <v>547</v>
      </c>
      <c r="AQ71" s="819"/>
      <c r="AR71" s="819"/>
      <c r="AS71" s="819"/>
      <c r="AT71" s="819"/>
      <c r="AU71" s="819" t="s">
        <v>547</v>
      </c>
      <c r="AV71" s="819"/>
      <c r="AW71" s="819"/>
      <c r="AX71" s="819"/>
      <c r="AY71" s="819"/>
      <c r="AZ71" s="867"/>
      <c r="BA71" s="867"/>
      <c r="BB71" s="867"/>
      <c r="BC71" s="867"/>
      <c r="BD71" s="868"/>
      <c r="BE71" s="218"/>
      <c r="BF71" s="218"/>
      <c r="BG71" s="218"/>
      <c r="BH71" s="218"/>
      <c r="BI71" s="218"/>
      <c r="BJ71" s="218"/>
      <c r="BK71" s="218"/>
      <c r="BL71" s="218"/>
      <c r="BM71" s="218"/>
      <c r="BN71" s="218"/>
      <c r="BO71" s="218"/>
      <c r="BP71" s="218"/>
      <c r="BQ71" s="215">
        <v>65</v>
      </c>
      <c r="BR71" s="220"/>
      <c r="BS71" s="842"/>
      <c r="BT71" s="843"/>
      <c r="BU71" s="843"/>
      <c r="BV71" s="843"/>
      <c r="BW71" s="843"/>
      <c r="BX71" s="843"/>
      <c r="BY71" s="843"/>
      <c r="BZ71" s="843"/>
      <c r="CA71" s="843"/>
      <c r="CB71" s="843"/>
      <c r="CC71" s="843"/>
      <c r="CD71" s="843"/>
      <c r="CE71" s="843"/>
      <c r="CF71" s="843"/>
      <c r="CG71" s="844"/>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8"/>
      <c r="DW71" s="849"/>
      <c r="DX71" s="849"/>
      <c r="DY71" s="849"/>
      <c r="DZ71" s="850"/>
      <c r="EA71" s="199"/>
    </row>
    <row r="72" spans="1:131" s="200" customFormat="1" ht="26.25" customHeight="1" x14ac:dyDescent="0.15">
      <c r="A72" s="214">
        <v>5</v>
      </c>
      <c r="B72" s="863" t="s">
        <v>552</v>
      </c>
      <c r="C72" s="864"/>
      <c r="D72" s="864"/>
      <c r="E72" s="864"/>
      <c r="F72" s="864"/>
      <c r="G72" s="864"/>
      <c r="H72" s="864"/>
      <c r="I72" s="864"/>
      <c r="J72" s="864"/>
      <c r="K72" s="864"/>
      <c r="L72" s="864"/>
      <c r="M72" s="864"/>
      <c r="N72" s="864"/>
      <c r="O72" s="864"/>
      <c r="P72" s="865"/>
      <c r="Q72" s="866">
        <v>1</v>
      </c>
      <c r="R72" s="819"/>
      <c r="S72" s="819"/>
      <c r="T72" s="819"/>
      <c r="U72" s="819"/>
      <c r="V72" s="819">
        <v>1</v>
      </c>
      <c r="W72" s="819"/>
      <c r="X72" s="819"/>
      <c r="Y72" s="819"/>
      <c r="Z72" s="819"/>
      <c r="AA72" s="819">
        <v>0</v>
      </c>
      <c r="AB72" s="819"/>
      <c r="AC72" s="819"/>
      <c r="AD72" s="819"/>
      <c r="AE72" s="819"/>
      <c r="AF72" s="819">
        <v>0</v>
      </c>
      <c r="AG72" s="819"/>
      <c r="AH72" s="819"/>
      <c r="AI72" s="819"/>
      <c r="AJ72" s="819"/>
      <c r="AK72" s="819" t="s">
        <v>547</v>
      </c>
      <c r="AL72" s="819"/>
      <c r="AM72" s="819"/>
      <c r="AN72" s="819"/>
      <c r="AO72" s="819"/>
      <c r="AP72" s="819" t="s">
        <v>547</v>
      </c>
      <c r="AQ72" s="819"/>
      <c r="AR72" s="819"/>
      <c r="AS72" s="819"/>
      <c r="AT72" s="819"/>
      <c r="AU72" s="819" t="s">
        <v>547</v>
      </c>
      <c r="AV72" s="819"/>
      <c r="AW72" s="819"/>
      <c r="AX72" s="819"/>
      <c r="AY72" s="819"/>
      <c r="AZ72" s="867"/>
      <c r="BA72" s="867"/>
      <c r="BB72" s="867"/>
      <c r="BC72" s="867"/>
      <c r="BD72" s="868"/>
      <c r="BE72" s="218"/>
      <c r="BF72" s="218"/>
      <c r="BG72" s="218"/>
      <c r="BH72" s="218"/>
      <c r="BI72" s="218"/>
      <c r="BJ72" s="218"/>
      <c r="BK72" s="218"/>
      <c r="BL72" s="218"/>
      <c r="BM72" s="218"/>
      <c r="BN72" s="218"/>
      <c r="BO72" s="218"/>
      <c r="BP72" s="218"/>
      <c r="BQ72" s="215">
        <v>66</v>
      </c>
      <c r="BR72" s="220"/>
      <c r="BS72" s="842"/>
      <c r="BT72" s="843"/>
      <c r="BU72" s="843"/>
      <c r="BV72" s="843"/>
      <c r="BW72" s="843"/>
      <c r="BX72" s="843"/>
      <c r="BY72" s="843"/>
      <c r="BZ72" s="843"/>
      <c r="CA72" s="843"/>
      <c r="CB72" s="843"/>
      <c r="CC72" s="843"/>
      <c r="CD72" s="843"/>
      <c r="CE72" s="843"/>
      <c r="CF72" s="843"/>
      <c r="CG72" s="844"/>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8"/>
      <c r="DW72" s="849"/>
      <c r="DX72" s="849"/>
      <c r="DY72" s="849"/>
      <c r="DZ72" s="850"/>
      <c r="EA72" s="199"/>
    </row>
    <row r="73" spans="1:131" s="200" customFormat="1" ht="26.25" customHeight="1" x14ac:dyDescent="0.15">
      <c r="A73" s="214">
        <v>6</v>
      </c>
      <c r="B73" s="863" t="s">
        <v>561</v>
      </c>
      <c r="C73" s="864"/>
      <c r="D73" s="864"/>
      <c r="E73" s="864"/>
      <c r="F73" s="864"/>
      <c r="G73" s="864"/>
      <c r="H73" s="864"/>
      <c r="I73" s="864"/>
      <c r="J73" s="864"/>
      <c r="K73" s="864"/>
      <c r="L73" s="864"/>
      <c r="M73" s="864"/>
      <c r="N73" s="864"/>
      <c r="O73" s="864"/>
      <c r="P73" s="865"/>
      <c r="Q73" s="866">
        <v>208</v>
      </c>
      <c r="R73" s="819"/>
      <c r="S73" s="819"/>
      <c r="T73" s="819"/>
      <c r="U73" s="819"/>
      <c r="V73" s="819">
        <v>187</v>
      </c>
      <c r="W73" s="819"/>
      <c r="X73" s="819"/>
      <c r="Y73" s="819"/>
      <c r="Z73" s="819"/>
      <c r="AA73" s="819">
        <v>21</v>
      </c>
      <c r="AB73" s="819"/>
      <c r="AC73" s="819"/>
      <c r="AD73" s="819"/>
      <c r="AE73" s="819"/>
      <c r="AF73" s="819">
        <v>21</v>
      </c>
      <c r="AG73" s="819"/>
      <c r="AH73" s="819"/>
      <c r="AI73" s="819"/>
      <c r="AJ73" s="819"/>
      <c r="AK73" s="819" t="s">
        <v>562</v>
      </c>
      <c r="AL73" s="819"/>
      <c r="AM73" s="819"/>
      <c r="AN73" s="819"/>
      <c r="AO73" s="819"/>
      <c r="AP73" s="819" t="s">
        <v>559</v>
      </c>
      <c r="AQ73" s="819"/>
      <c r="AR73" s="819"/>
      <c r="AS73" s="819"/>
      <c r="AT73" s="819"/>
      <c r="AU73" s="819" t="s">
        <v>559</v>
      </c>
      <c r="AV73" s="819"/>
      <c r="AW73" s="819"/>
      <c r="AX73" s="819"/>
      <c r="AY73" s="819"/>
      <c r="AZ73" s="867"/>
      <c r="BA73" s="867"/>
      <c r="BB73" s="867"/>
      <c r="BC73" s="867"/>
      <c r="BD73" s="868"/>
      <c r="BE73" s="218"/>
      <c r="BF73" s="218"/>
      <c r="BG73" s="218"/>
      <c r="BH73" s="218"/>
      <c r="BI73" s="218"/>
      <c r="BJ73" s="218"/>
      <c r="BK73" s="218"/>
      <c r="BL73" s="218"/>
      <c r="BM73" s="218"/>
      <c r="BN73" s="218"/>
      <c r="BO73" s="218"/>
      <c r="BP73" s="218"/>
      <c r="BQ73" s="215">
        <v>67</v>
      </c>
      <c r="BR73" s="220"/>
      <c r="BS73" s="842"/>
      <c r="BT73" s="843"/>
      <c r="BU73" s="843"/>
      <c r="BV73" s="843"/>
      <c r="BW73" s="843"/>
      <c r="BX73" s="843"/>
      <c r="BY73" s="843"/>
      <c r="BZ73" s="843"/>
      <c r="CA73" s="843"/>
      <c r="CB73" s="843"/>
      <c r="CC73" s="843"/>
      <c r="CD73" s="843"/>
      <c r="CE73" s="843"/>
      <c r="CF73" s="843"/>
      <c r="CG73" s="844"/>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8"/>
      <c r="DW73" s="849"/>
      <c r="DX73" s="849"/>
      <c r="DY73" s="849"/>
      <c r="DZ73" s="850"/>
      <c r="EA73" s="199"/>
    </row>
    <row r="74" spans="1:131" s="200" customFormat="1" ht="26.25" customHeight="1" x14ac:dyDescent="0.15">
      <c r="A74" s="214">
        <v>7</v>
      </c>
      <c r="B74" s="863" t="s">
        <v>553</v>
      </c>
      <c r="C74" s="864"/>
      <c r="D74" s="864"/>
      <c r="E74" s="864"/>
      <c r="F74" s="864"/>
      <c r="G74" s="864"/>
      <c r="H74" s="864"/>
      <c r="I74" s="864"/>
      <c r="J74" s="864"/>
      <c r="K74" s="864"/>
      <c r="L74" s="864"/>
      <c r="M74" s="864"/>
      <c r="N74" s="864"/>
      <c r="O74" s="864"/>
      <c r="P74" s="865"/>
      <c r="Q74" s="869">
        <v>1080473</v>
      </c>
      <c r="R74" s="870"/>
      <c r="S74" s="870"/>
      <c r="T74" s="870"/>
      <c r="U74" s="818"/>
      <c r="V74" s="871">
        <v>1052361</v>
      </c>
      <c r="W74" s="870"/>
      <c r="X74" s="870"/>
      <c r="Y74" s="870"/>
      <c r="Z74" s="818"/>
      <c r="AA74" s="871">
        <v>28112</v>
      </c>
      <c r="AB74" s="870"/>
      <c r="AC74" s="870"/>
      <c r="AD74" s="870"/>
      <c r="AE74" s="818"/>
      <c r="AF74" s="871">
        <v>28112</v>
      </c>
      <c r="AG74" s="870"/>
      <c r="AH74" s="870"/>
      <c r="AI74" s="870"/>
      <c r="AJ74" s="818"/>
      <c r="AK74" s="871">
        <v>14163</v>
      </c>
      <c r="AL74" s="870"/>
      <c r="AM74" s="870"/>
      <c r="AN74" s="870"/>
      <c r="AO74" s="818"/>
      <c r="AP74" s="871" t="s">
        <v>562</v>
      </c>
      <c r="AQ74" s="870"/>
      <c r="AR74" s="870"/>
      <c r="AS74" s="870"/>
      <c r="AT74" s="818"/>
      <c r="AU74" s="871" t="s">
        <v>547</v>
      </c>
      <c r="AV74" s="870"/>
      <c r="AW74" s="870"/>
      <c r="AX74" s="870"/>
      <c r="AY74" s="818"/>
      <c r="AZ74" s="872"/>
      <c r="BA74" s="873"/>
      <c r="BB74" s="873"/>
      <c r="BC74" s="873"/>
      <c r="BD74" s="874"/>
      <c r="BE74" s="218"/>
      <c r="BF74" s="218"/>
      <c r="BG74" s="218"/>
      <c r="BH74" s="218"/>
      <c r="BI74" s="218"/>
      <c r="BJ74" s="218"/>
      <c r="BK74" s="218"/>
      <c r="BL74" s="218"/>
      <c r="BM74" s="218"/>
      <c r="BN74" s="218"/>
      <c r="BO74" s="218"/>
      <c r="BP74" s="218"/>
      <c r="BQ74" s="215">
        <v>68</v>
      </c>
      <c r="BR74" s="220"/>
      <c r="BS74" s="842"/>
      <c r="BT74" s="843"/>
      <c r="BU74" s="843"/>
      <c r="BV74" s="843"/>
      <c r="BW74" s="843"/>
      <c r="BX74" s="843"/>
      <c r="BY74" s="843"/>
      <c r="BZ74" s="843"/>
      <c r="CA74" s="843"/>
      <c r="CB74" s="843"/>
      <c r="CC74" s="843"/>
      <c r="CD74" s="843"/>
      <c r="CE74" s="843"/>
      <c r="CF74" s="843"/>
      <c r="CG74" s="844"/>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8"/>
      <c r="DW74" s="849"/>
      <c r="DX74" s="849"/>
      <c r="DY74" s="849"/>
      <c r="DZ74" s="850"/>
      <c r="EA74" s="199"/>
    </row>
    <row r="75" spans="1:131" s="200" customFormat="1" ht="26.25" customHeight="1" x14ac:dyDescent="0.15">
      <c r="A75" s="214">
        <v>8</v>
      </c>
      <c r="B75" s="863" t="s">
        <v>554</v>
      </c>
      <c r="C75" s="864"/>
      <c r="D75" s="864"/>
      <c r="E75" s="864"/>
      <c r="F75" s="864"/>
      <c r="G75" s="864"/>
      <c r="H75" s="864"/>
      <c r="I75" s="864"/>
      <c r="J75" s="864"/>
      <c r="K75" s="864"/>
      <c r="L75" s="864"/>
      <c r="M75" s="864"/>
      <c r="N75" s="864"/>
      <c r="O75" s="864"/>
      <c r="P75" s="865"/>
      <c r="Q75" s="869">
        <v>41779</v>
      </c>
      <c r="R75" s="870"/>
      <c r="S75" s="870"/>
      <c r="T75" s="870"/>
      <c r="U75" s="818"/>
      <c r="V75" s="871">
        <v>34294</v>
      </c>
      <c r="W75" s="870"/>
      <c r="X75" s="870"/>
      <c r="Y75" s="870"/>
      <c r="Z75" s="818"/>
      <c r="AA75" s="871">
        <v>7485</v>
      </c>
      <c r="AB75" s="870"/>
      <c r="AC75" s="870"/>
      <c r="AD75" s="870"/>
      <c r="AE75" s="818"/>
      <c r="AF75" s="871">
        <v>23182</v>
      </c>
      <c r="AG75" s="870"/>
      <c r="AH75" s="870"/>
      <c r="AI75" s="870"/>
      <c r="AJ75" s="818"/>
      <c r="AK75" s="871" t="s">
        <v>559</v>
      </c>
      <c r="AL75" s="870"/>
      <c r="AM75" s="870"/>
      <c r="AN75" s="870"/>
      <c r="AO75" s="818"/>
      <c r="AP75" s="871">
        <v>136632</v>
      </c>
      <c r="AQ75" s="870"/>
      <c r="AR75" s="870"/>
      <c r="AS75" s="870"/>
      <c r="AT75" s="818"/>
      <c r="AU75" s="871" t="s">
        <v>547</v>
      </c>
      <c r="AV75" s="870"/>
      <c r="AW75" s="870"/>
      <c r="AX75" s="870"/>
      <c r="AY75" s="818"/>
      <c r="AZ75" s="872"/>
      <c r="BA75" s="873"/>
      <c r="BB75" s="873"/>
      <c r="BC75" s="873"/>
      <c r="BD75" s="874"/>
      <c r="BE75" s="218"/>
      <c r="BF75" s="218"/>
      <c r="BG75" s="218"/>
      <c r="BH75" s="218"/>
      <c r="BI75" s="218"/>
      <c r="BJ75" s="218"/>
      <c r="BK75" s="218"/>
      <c r="BL75" s="218"/>
      <c r="BM75" s="218"/>
      <c r="BN75" s="218"/>
      <c r="BO75" s="218"/>
      <c r="BP75" s="218"/>
      <c r="BQ75" s="215">
        <v>69</v>
      </c>
      <c r="BR75" s="220"/>
      <c r="BS75" s="842"/>
      <c r="BT75" s="843"/>
      <c r="BU75" s="843"/>
      <c r="BV75" s="843"/>
      <c r="BW75" s="843"/>
      <c r="BX75" s="843"/>
      <c r="BY75" s="843"/>
      <c r="BZ75" s="843"/>
      <c r="CA75" s="843"/>
      <c r="CB75" s="843"/>
      <c r="CC75" s="843"/>
      <c r="CD75" s="843"/>
      <c r="CE75" s="843"/>
      <c r="CF75" s="843"/>
      <c r="CG75" s="844"/>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8"/>
      <c r="DW75" s="849"/>
      <c r="DX75" s="849"/>
      <c r="DY75" s="849"/>
      <c r="DZ75" s="850"/>
      <c r="EA75" s="199"/>
    </row>
    <row r="76" spans="1:131" s="200" customFormat="1" ht="26.25" customHeight="1" x14ac:dyDescent="0.15">
      <c r="A76" s="214">
        <v>9</v>
      </c>
      <c r="B76" s="863" t="s">
        <v>560</v>
      </c>
      <c r="C76" s="864"/>
      <c r="D76" s="864"/>
      <c r="E76" s="864"/>
      <c r="F76" s="864"/>
      <c r="G76" s="864"/>
      <c r="H76" s="864"/>
      <c r="I76" s="864"/>
      <c r="J76" s="864"/>
      <c r="K76" s="864"/>
      <c r="L76" s="864"/>
      <c r="M76" s="864"/>
      <c r="N76" s="864"/>
      <c r="O76" s="864"/>
      <c r="P76" s="865"/>
      <c r="Q76" s="869">
        <v>7740</v>
      </c>
      <c r="R76" s="870"/>
      <c r="S76" s="870"/>
      <c r="T76" s="870"/>
      <c r="U76" s="818"/>
      <c r="V76" s="871">
        <v>5794</v>
      </c>
      <c r="W76" s="870"/>
      <c r="X76" s="870"/>
      <c r="Y76" s="870"/>
      <c r="Z76" s="818"/>
      <c r="AA76" s="871">
        <v>1946</v>
      </c>
      <c r="AB76" s="870"/>
      <c r="AC76" s="870"/>
      <c r="AD76" s="870"/>
      <c r="AE76" s="818"/>
      <c r="AF76" s="871">
        <v>18566</v>
      </c>
      <c r="AG76" s="870"/>
      <c r="AH76" s="870"/>
      <c r="AI76" s="870"/>
      <c r="AJ76" s="818"/>
      <c r="AK76" s="871" t="s">
        <v>562</v>
      </c>
      <c r="AL76" s="870"/>
      <c r="AM76" s="870"/>
      <c r="AN76" s="870"/>
      <c r="AO76" s="818"/>
      <c r="AP76" s="871">
        <v>17196</v>
      </c>
      <c r="AQ76" s="870"/>
      <c r="AR76" s="870"/>
      <c r="AS76" s="870"/>
      <c r="AT76" s="818"/>
      <c r="AU76" s="871" t="s">
        <v>562</v>
      </c>
      <c r="AV76" s="870"/>
      <c r="AW76" s="870"/>
      <c r="AX76" s="870"/>
      <c r="AY76" s="818"/>
      <c r="AZ76" s="872"/>
      <c r="BA76" s="873"/>
      <c r="BB76" s="873"/>
      <c r="BC76" s="873"/>
      <c r="BD76" s="874"/>
      <c r="BE76" s="218"/>
      <c r="BF76" s="218"/>
      <c r="BG76" s="218"/>
      <c r="BH76" s="218"/>
      <c r="BI76" s="218"/>
      <c r="BJ76" s="218"/>
      <c r="BK76" s="218"/>
      <c r="BL76" s="218"/>
      <c r="BM76" s="218"/>
      <c r="BN76" s="218"/>
      <c r="BO76" s="218"/>
      <c r="BP76" s="218"/>
      <c r="BQ76" s="215">
        <v>70</v>
      </c>
      <c r="BR76" s="220"/>
      <c r="BS76" s="842"/>
      <c r="BT76" s="843"/>
      <c r="BU76" s="843"/>
      <c r="BV76" s="843"/>
      <c r="BW76" s="843"/>
      <c r="BX76" s="843"/>
      <c r="BY76" s="843"/>
      <c r="BZ76" s="843"/>
      <c r="CA76" s="843"/>
      <c r="CB76" s="843"/>
      <c r="CC76" s="843"/>
      <c r="CD76" s="843"/>
      <c r="CE76" s="843"/>
      <c r="CF76" s="843"/>
      <c r="CG76" s="844"/>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8"/>
      <c r="DW76" s="849"/>
      <c r="DX76" s="849"/>
      <c r="DY76" s="849"/>
      <c r="DZ76" s="850"/>
      <c r="EA76" s="199"/>
    </row>
    <row r="77" spans="1:131" s="200" customFormat="1" ht="26.25" customHeight="1" x14ac:dyDescent="0.15">
      <c r="A77" s="214">
        <v>10</v>
      </c>
      <c r="B77" s="863"/>
      <c r="C77" s="864"/>
      <c r="D77" s="864"/>
      <c r="E77" s="864"/>
      <c r="F77" s="864"/>
      <c r="G77" s="864"/>
      <c r="H77" s="864"/>
      <c r="I77" s="864"/>
      <c r="J77" s="864"/>
      <c r="K77" s="864"/>
      <c r="L77" s="864"/>
      <c r="M77" s="864"/>
      <c r="N77" s="864"/>
      <c r="O77" s="864"/>
      <c r="P77" s="865"/>
      <c r="Q77" s="869"/>
      <c r="R77" s="870"/>
      <c r="S77" s="870"/>
      <c r="T77" s="870"/>
      <c r="U77" s="818"/>
      <c r="V77" s="871"/>
      <c r="W77" s="870"/>
      <c r="X77" s="870"/>
      <c r="Y77" s="870"/>
      <c r="Z77" s="818"/>
      <c r="AA77" s="871"/>
      <c r="AB77" s="870"/>
      <c r="AC77" s="870"/>
      <c r="AD77" s="870"/>
      <c r="AE77" s="818"/>
      <c r="AF77" s="871"/>
      <c r="AG77" s="870"/>
      <c r="AH77" s="870"/>
      <c r="AI77" s="870"/>
      <c r="AJ77" s="818"/>
      <c r="AK77" s="871"/>
      <c r="AL77" s="870"/>
      <c r="AM77" s="870"/>
      <c r="AN77" s="870"/>
      <c r="AO77" s="818"/>
      <c r="AP77" s="871"/>
      <c r="AQ77" s="870"/>
      <c r="AR77" s="870"/>
      <c r="AS77" s="870"/>
      <c r="AT77" s="818"/>
      <c r="AU77" s="871"/>
      <c r="AV77" s="870"/>
      <c r="AW77" s="870"/>
      <c r="AX77" s="870"/>
      <c r="AY77" s="818"/>
      <c r="AZ77" s="867"/>
      <c r="BA77" s="867"/>
      <c r="BB77" s="867"/>
      <c r="BC77" s="867"/>
      <c r="BD77" s="868"/>
      <c r="BE77" s="218"/>
      <c r="BF77" s="218"/>
      <c r="BG77" s="218"/>
      <c r="BH77" s="218"/>
      <c r="BI77" s="218"/>
      <c r="BJ77" s="218"/>
      <c r="BK77" s="218"/>
      <c r="BL77" s="218"/>
      <c r="BM77" s="218"/>
      <c r="BN77" s="218"/>
      <c r="BO77" s="218"/>
      <c r="BP77" s="218"/>
      <c r="BQ77" s="215">
        <v>71</v>
      </c>
      <c r="BR77" s="220"/>
      <c r="BS77" s="842"/>
      <c r="BT77" s="843"/>
      <c r="BU77" s="843"/>
      <c r="BV77" s="843"/>
      <c r="BW77" s="843"/>
      <c r="BX77" s="843"/>
      <c r="BY77" s="843"/>
      <c r="BZ77" s="843"/>
      <c r="CA77" s="843"/>
      <c r="CB77" s="843"/>
      <c r="CC77" s="843"/>
      <c r="CD77" s="843"/>
      <c r="CE77" s="843"/>
      <c r="CF77" s="843"/>
      <c r="CG77" s="844"/>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8"/>
      <c r="DW77" s="849"/>
      <c r="DX77" s="849"/>
      <c r="DY77" s="849"/>
      <c r="DZ77" s="850"/>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7"/>
      <c r="BA78" s="867"/>
      <c r="BB78" s="867"/>
      <c r="BC78" s="867"/>
      <c r="BD78" s="868"/>
      <c r="BE78" s="218"/>
      <c r="BF78" s="218"/>
      <c r="BG78" s="218"/>
      <c r="BH78" s="218"/>
      <c r="BI78" s="218"/>
      <c r="BJ78" s="221"/>
      <c r="BK78" s="221"/>
      <c r="BL78" s="221"/>
      <c r="BM78" s="221"/>
      <c r="BN78" s="221"/>
      <c r="BO78" s="218"/>
      <c r="BP78" s="218"/>
      <c r="BQ78" s="215">
        <v>72</v>
      </c>
      <c r="BR78" s="220"/>
      <c r="BS78" s="842"/>
      <c r="BT78" s="843"/>
      <c r="BU78" s="843"/>
      <c r="BV78" s="843"/>
      <c r="BW78" s="843"/>
      <c r="BX78" s="843"/>
      <c r="BY78" s="843"/>
      <c r="BZ78" s="843"/>
      <c r="CA78" s="843"/>
      <c r="CB78" s="843"/>
      <c r="CC78" s="843"/>
      <c r="CD78" s="843"/>
      <c r="CE78" s="843"/>
      <c r="CF78" s="843"/>
      <c r="CG78" s="844"/>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8"/>
      <c r="DW78" s="849"/>
      <c r="DX78" s="849"/>
      <c r="DY78" s="849"/>
      <c r="DZ78" s="850"/>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7"/>
      <c r="BA79" s="867"/>
      <c r="BB79" s="867"/>
      <c r="BC79" s="867"/>
      <c r="BD79" s="868"/>
      <c r="BE79" s="218"/>
      <c r="BF79" s="218"/>
      <c r="BG79" s="218"/>
      <c r="BH79" s="218"/>
      <c r="BI79" s="218"/>
      <c r="BJ79" s="221"/>
      <c r="BK79" s="221"/>
      <c r="BL79" s="221"/>
      <c r="BM79" s="221"/>
      <c r="BN79" s="221"/>
      <c r="BO79" s="218"/>
      <c r="BP79" s="218"/>
      <c r="BQ79" s="215">
        <v>73</v>
      </c>
      <c r="BR79" s="220"/>
      <c r="BS79" s="842"/>
      <c r="BT79" s="843"/>
      <c r="BU79" s="843"/>
      <c r="BV79" s="843"/>
      <c r="BW79" s="843"/>
      <c r="BX79" s="843"/>
      <c r="BY79" s="843"/>
      <c r="BZ79" s="843"/>
      <c r="CA79" s="843"/>
      <c r="CB79" s="843"/>
      <c r="CC79" s="843"/>
      <c r="CD79" s="843"/>
      <c r="CE79" s="843"/>
      <c r="CF79" s="843"/>
      <c r="CG79" s="844"/>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8"/>
      <c r="DW79" s="849"/>
      <c r="DX79" s="849"/>
      <c r="DY79" s="849"/>
      <c r="DZ79" s="850"/>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7"/>
      <c r="BA80" s="867"/>
      <c r="BB80" s="867"/>
      <c r="BC80" s="867"/>
      <c r="BD80" s="868"/>
      <c r="BE80" s="218"/>
      <c r="BF80" s="218"/>
      <c r="BG80" s="218"/>
      <c r="BH80" s="218"/>
      <c r="BI80" s="218"/>
      <c r="BJ80" s="218"/>
      <c r="BK80" s="218"/>
      <c r="BL80" s="218"/>
      <c r="BM80" s="218"/>
      <c r="BN80" s="218"/>
      <c r="BO80" s="218"/>
      <c r="BP80" s="218"/>
      <c r="BQ80" s="215">
        <v>74</v>
      </c>
      <c r="BR80" s="220"/>
      <c r="BS80" s="842"/>
      <c r="BT80" s="843"/>
      <c r="BU80" s="843"/>
      <c r="BV80" s="843"/>
      <c r="BW80" s="843"/>
      <c r="BX80" s="843"/>
      <c r="BY80" s="843"/>
      <c r="BZ80" s="843"/>
      <c r="CA80" s="843"/>
      <c r="CB80" s="843"/>
      <c r="CC80" s="843"/>
      <c r="CD80" s="843"/>
      <c r="CE80" s="843"/>
      <c r="CF80" s="843"/>
      <c r="CG80" s="844"/>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8"/>
      <c r="DW80" s="849"/>
      <c r="DX80" s="849"/>
      <c r="DY80" s="849"/>
      <c r="DZ80" s="850"/>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7"/>
      <c r="BA81" s="867"/>
      <c r="BB81" s="867"/>
      <c r="BC81" s="867"/>
      <c r="BD81" s="868"/>
      <c r="BE81" s="218"/>
      <c r="BF81" s="218"/>
      <c r="BG81" s="218"/>
      <c r="BH81" s="218"/>
      <c r="BI81" s="218"/>
      <c r="BJ81" s="218"/>
      <c r="BK81" s="218"/>
      <c r="BL81" s="218"/>
      <c r="BM81" s="218"/>
      <c r="BN81" s="218"/>
      <c r="BO81" s="218"/>
      <c r="BP81" s="218"/>
      <c r="BQ81" s="215">
        <v>75</v>
      </c>
      <c r="BR81" s="220"/>
      <c r="BS81" s="842"/>
      <c r="BT81" s="843"/>
      <c r="BU81" s="843"/>
      <c r="BV81" s="843"/>
      <c r="BW81" s="843"/>
      <c r="BX81" s="843"/>
      <c r="BY81" s="843"/>
      <c r="BZ81" s="843"/>
      <c r="CA81" s="843"/>
      <c r="CB81" s="843"/>
      <c r="CC81" s="843"/>
      <c r="CD81" s="843"/>
      <c r="CE81" s="843"/>
      <c r="CF81" s="843"/>
      <c r="CG81" s="844"/>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8"/>
      <c r="DW81" s="849"/>
      <c r="DX81" s="849"/>
      <c r="DY81" s="849"/>
      <c r="DZ81" s="850"/>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7"/>
      <c r="BA82" s="867"/>
      <c r="BB82" s="867"/>
      <c r="BC82" s="867"/>
      <c r="BD82" s="868"/>
      <c r="BE82" s="218"/>
      <c r="BF82" s="218"/>
      <c r="BG82" s="218"/>
      <c r="BH82" s="218"/>
      <c r="BI82" s="218"/>
      <c r="BJ82" s="218"/>
      <c r="BK82" s="218"/>
      <c r="BL82" s="218"/>
      <c r="BM82" s="218"/>
      <c r="BN82" s="218"/>
      <c r="BO82" s="218"/>
      <c r="BP82" s="218"/>
      <c r="BQ82" s="215">
        <v>76</v>
      </c>
      <c r="BR82" s="220"/>
      <c r="BS82" s="842"/>
      <c r="BT82" s="843"/>
      <c r="BU82" s="843"/>
      <c r="BV82" s="843"/>
      <c r="BW82" s="843"/>
      <c r="BX82" s="843"/>
      <c r="BY82" s="843"/>
      <c r="BZ82" s="843"/>
      <c r="CA82" s="843"/>
      <c r="CB82" s="843"/>
      <c r="CC82" s="843"/>
      <c r="CD82" s="843"/>
      <c r="CE82" s="843"/>
      <c r="CF82" s="843"/>
      <c r="CG82" s="844"/>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8"/>
      <c r="DW82" s="849"/>
      <c r="DX82" s="849"/>
      <c r="DY82" s="849"/>
      <c r="DZ82" s="850"/>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7"/>
      <c r="BA83" s="867"/>
      <c r="BB83" s="867"/>
      <c r="BC83" s="867"/>
      <c r="BD83" s="868"/>
      <c r="BE83" s="218"/>
      <c r="BF83" s="218"/>
      <c r="BG83" s="218"/>
      <c r="BH83" s="218"/>
      <c r="BI83" s="218"/>
      <c r="BJ83" s="218"/>
      <c r="BK83" s="218"/>
      <c r="BL83" s="218"/>
      <c r="BM83" s="218"/>
      <c r="BN83" s="218"/>
      <c r="BO83" s="218"/>
      <c r="BP83" s="218"/>
      <c r="BQ83" s="215">
        <v>77</v>
      </c>
      <c r="BR83" s="220"/>
      <c r="BS83" s="842"/>
      <c r="BT83" s="843"/>
      <c r="BU83" s="843"/>
      <c r="BV83" s="843"/>
      <c r="BW83" s="843"/>
      <c r="BX83" s="843"/>
      <c r="BY83" s="843"/>
      <c r="BZ83" s="843"/>
      <c r="CA83" s="843"/>
      <c r="CB83" s="843"/>
      <c r="CC83" s="843"/>
      <c r="CD83" s="843"/>
      <c r="CE83" s="843"/>
      <c r="CF83" s="843"/>
      <c r="CG83" s="844"/>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8"/>
      <c r="DW83" s="849"/>
      <c r="DX83" s="849"/>
      <c r="DY83" s="849"/>
      <c r="DZ83" s="850"/>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7"/>
      <c r="BA84" s="867"/>
      <c r="BB84" s="867"/>
      <c r="BC84" s="867"/>
      <c r="BD84" s="868"/>
      <c r="BE84" s="218"/>
      <c r="BF84" s="218"/>
      <c r="BG84" s="218"/>
      <c r="BH84" s="218"/>
      <c r="BI84" s="218"/>
      <c r="BJ84" s="218"/>
      <c r="BK84" s="218"/>
      <c r="BL84" s="218"/>
      <c r="BM84" s="218"/>
      <c r="BN84" s="218"/>
      <c r="BO84" s="218"/>
      <c r="BP84" s="218"/>
      <c r="BQ84" s="215">
        <v>78</v>
      </c>
      <c r="BR84" s="220"/>
      <c r="BS84" s="842"/>
      <c r="BT84" s="843"/>
      <c r="BU84" s="843"/>
      <c r="BV84" s="843"/>
      <c r="BW84" s="843"/>
      <c r="BX84" s="843"/>
      <c r="BY84" s="843"/>
      <c r="BZ84" s="843"/>
      <c r="CA84" s="843"/>
      <c r="CB84" s="843"/>
      <c r="CC84" s="843"/>
      <c r="CD84" s="843"/>
      <c r="CE84" s="843"/>
      <c r="CF84" s="843"/>
      <c r="CG84" s="844"/>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8"/>
      <c r="DW84" s="849"/>
      <c r="DX84" s="849"/>
      <c r="DY84" s="849"/>
      <c r="DZ84" s="850"/>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7"/>
      <c r="BA85" s="867"/>
      <c r="BB85" s="867"/>
      <c r="BC85" s="867"/>
      <c r="BD85" s="868"/>
      <c r="BE85" s="218"/>
      <c r="BF85" s="218"/>
      <c r="BG85" s="218"/>
      <c r="BH85" s="218"/>
      <c r="BI85" s="218"/>
      <c r="BJ85" s="218"/>
      <c r="BK85" s="218"/>
      <c r="BL85" s="218"/>
      <c r="BM85" s="218"/>
      <c r="BN85" s="218"/>
      <c r="BO85" s="218"/>
      <c r="BP85" s="218"/>
      <c r="BQ85" s="215">
        <v>79</v>
      </c>
      <c r="BR85" s="220"/>
      <c r="BS85" s="842"/>
      <c r="BT85" s="843"/>
      <c r="BU85" s="843"/>
      <c r="BV85" s="843"/>
      <c r="BW85" s="843"/>
      <c r="BX85" s="843"/>
      <c r="BY85" s="843"/>
      <c r="BZ85" s="843"/>
      <c r="CA85" s="843"/>
      <c r="CB85" s="843"/>
      <c r="CC85" s="843"/>
      <c r="CD85" s="843"/>
      <c r="CE85" s="843"/>
      <c r="CF85" s="843"/>
      <c r="CG85" s="844"/>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8"/>
      <c r="DW85" s="849"/>
      <c r="DX85" s="849"/>
      <c r="DY85" s="849"/>
      <c r="DZ85" s="850"/>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7"/>
      <c r="BA86" s="867"/>
      <c r="BB86" s="867"/>
      <c r="BC86" s="867"/>
      <c r="BD86" s="868"/>
      <c r="BE86" s="218"/>
      <c r="BF86" s="218"/>
      <c r="BG86" s="218"/>
      <c r="BH86" s="218"/>
      <c r="BI86" s="218"/>
      <c r="BJ86" s="218"/>
      <c r="BK86" s="218"/>
      <c r="BL86" s="218"/>
      <c r="BM86" s="218"/>
      <c r="BN86" s="218"/>
      <c r="BO86" s="218"/>
      <c r="BP86" s="218"/>
      <c r="BQ86" s="215">
        <v>80</v>
      </c>
      <c r="BR86" s="220"/>
      <c r="BS86" s="842"/>
      <c r="BT86" s="843"/>
      <c r="BU86" s="843"/>
      <c r="BV86" s="843"/>
      <c r="BW86" s="843"/>
      <c r="BX86" s="843"/>
      <c r="BY86" s="843"/>
      <c r="BZ86" s="843"/>
      <c r="CA86" s="843"/>
      <c r="CB86" s="843"/>
      <c r="CC86" s="843"/>
      <c r="CD86" s="843"/>
      <c r="CE86" s="843"/>
      <c r="CF86" s="843"/>
      <c r="CG86" s="844"/>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8"/>
      <c r="DW86" s="849"/>
      <c r="DX86" s="849"/>
      <c r="DY86" s="849"/>
      <c r="DZ86" s="850"/>
      <c r="EA86" s="199"/>
    </row>
    <row r="87" spans="1:131" s="200" customFormat="1" ht="26.25" customHeight="1" x14ac:dyDescent="0.15">
      <c r="A87" s="222">
        <v>20</v>
      </c>
      <c r="B87" s="875"/>
      <c r="C87" s="876"/>
      <c r="D87" s="876"/>
      <c r="E87" s="876"/>
      <c r="F87" s="876"/>
      <c r="G87" s="876"/>
      <c r="H87" s="876"/>
      <c r="I87" s="876"/>
      <c r="J87" s="876"/>
      <c r="K87" s="876"/>
      <c r="L87" s="876"/>
      <c r="M87" s="876"/>
      <c r="N87" s="876"/>
      <c r="O87" s="876"/>
      <c r="P87" s="877"/>
      <c r="Q87" s="878"/>
      <c r="R87" s="879"/>
      <c r="S87" s="879"/>
      <c r="T87" s="879"/>
      <c r="U87" s="879"/>
      <c r="V87" s="879"/>
      <c r="W87" s="879"/>
      <c r="X87" s="879"/>
      <c r="Y87" s="879"/>
      <c r="Z87" s="879"/>
      <c r="AA87" s="879"/>
      <c r="AB87" s="879"/>
      <c r="AC87" s="879"/>
      <c r="AD87" s="879"/>
      <c r="AE87" s="879"/>
      <c r="AF87" s="879"/>
      <c r="AG87" s="879"/>
      <c r="AH87" s="879"/>
      <c r="AI87" s="879"/>
      <c r="AJ87" s="879"/>
      <c r="AK87" s="879"/>
      <c r="AL87" s="879"/>
      <c r="AM87" s="879"/>
      <c r="AN87" s="879"/>
      <c r="AO87" s="879"/>
      <c r="AP87" s="879"/>
      <c r="AQ87" s="879"/>
      <c r="AR87" s="879"/>
      <c r="AS87" s="879"/>
      <c r="AT87" s="879"/>
      <c r="AU87" s="879"/>
      <c r="AV87" s="879"/>
      <c r="AW87" s="879"/>
      <c r="AX87" s="879"/>
      <c r="AY87" s="879"/>
      <c r="AZ87" s="880"/>
      <c r="BA87" s="880"/>
      <c r="BB87" s="880"/>
      <c r="BC87" s="880"/>
      <c r="BD87" s="881"/>
      <c r="BE87" s="218"/>
      <c r="BF87" s="218"/>
      <c r="BG87" s="218"/>
      <c r="BH87" s="218"/>
      <c r="BI87" s="218"/>
      <c r="BJ87" s="218"/>
      <c r="BK87" s="218"/>
      <c r="BL87" s="218"/>
      <c r="BM87" s="218"/>
      <c r="BN87" s="218"/>
      <c r="BO87" s="218"/>
      <c r="BP87" s="218"/>
      <c r="BQ87" s="215">
        <v>81</v>
      </c>
      <c r="BR87" s="220"/>
      <c r="BS87" s="842"/>
      <c r="BT87" s="843"/>
      <c r="BU87" s="843"/>
      <c r="BV87" s="843"/>
      <c r="BW87" s="843"/>
      <c r="BX87" s="843"/>
      <c r="BY87" s="843"/>
      <c r="BZ87" s="843"/>
      <c r="CA87" s="843"/>
      <c r="CB87" s="843"/>
      <c r="CC87" s="843"/>
      <c r="CD87" s="843"/>
      <c r="CE87" s="843"/>
      <c r="CF87" s="843"/>
      <c r="CG87" s="844"/>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8"/>
      <c r="DW87" s="849"/>
      <c r="DX87" s="849"/>
      <c r="DY87" s="849"/>
      <c r="DZ87" s="850"/>
      <c r="EA87" s="199"/>
    </row>
    <row r="88" spans="1:131" s="200" customFormat="1" ht="26.25" customHeight="1" thickBot="1" x14ac:dyDescent="0.2">
      <c r="A88" s="217" t="s">
        <v>367</v>
      </c>
      <c r="B88" s="786" t="s">
        <v>392</v>
      </c>
      <c r="C88" s="787"/>
      <c r="D88" s="787"/>
      <c r="E88" s="787"/>
      <c r="F88" s="787"/>
      <c r="G88" s="787"/>
      <c r="H88" s="787"/>
      <c r="I88" s="787"/>
      <c r="J88" s="787"/>
      <c r="K88" s="787"/>
      <c r="L88" s="787"/>
      <c r="M88" s="787"/>
      <c r="N88" s="787"/>
      <c r="O88" s="787"/>
      <c r="P88" s="788"/>
      <c r="Q88" s="829"/>
      <c r="R88" s="830"/>
      <c r="S88" s="830"/>
      <c r="T88" s="830"/>
      <c r="U88" s="830"/>
      <c r="V88" s="830"/>
      <c r="W88" s="830"/>
      <c r="X88" s="830"/>
      <c r="Y88" s="830"/>
      <c r="Z88" s="830"/>
      <c r="AA88" s="830"/>
      <c r="AB88" s="830"/>
      <c r="AC88" s="830"/>
      <c r="AD88" s="830"/>
      <c r="AE88" s="830"/>
      <c r="AF88" s="833">
        <v>69990</v>
      </c>
      <c r="AG88" s="833"/>
      <c r="AH88" s="833"/>
      <c r="AI88" s="833"/>
      <c r="AJ88" s="833"/>
      <c r="AK88" s="830"/>
      <c r="AL88" s="830"/>
      <c r="AM88" s="830"/>
      <c r="AN88" s="830"/>
      <c r="AO88" s="830"/>
      <c r="AP88" s="833">
        <v>156549</v>
      </c>
      <c r="AQ88" s="833"/>
      <c r="AR88" s="833"/>
      <c r="AS88" s="833"/>
      <c r="AT88" s="833"/>
      <c r="AU88" s="833">
        <v>836</v>
      </c>
      <c r="AV88" s="833"/>
      <c r="AW88" s="833"/>
      <c r="AX88" s="833"/>
      <c r="AY88" s="833"/>
      <c r="AZ88" s="840"/>
      <c r="BA88" s="840"/>
      <c r="BB88" s="840"/>
      <c r="BC88" s="840"/>
      <c r="BD88" s="841"/>
      <c r="BE88" s="218"/>
      <c r="BF88" s="218"/>
      <c r="BG88" s="218"/>
      <c r="BH88" s="218"/>
      <c r="BI88" s="218"/>
      <c r="BJ88" s="218"/>
      <c r="BK88" s="218"/>
      <c r="BL88" s="218"/>
      <c r="BM88" s="218"/>
      <c r="BN88" s="218"/>
      <c r="BO88" s="218"/>
      <c r="BP88" s="218"/>
      <c r="BQ88" s="215">
        <v>82</v>
      </c>
      <c r="BR88" s="220"/>
      <c r="BS88" s="842"/>
      <c r="BT88" s="843"/>
      <c r="BU88" s="843"/>
      <c r="BV88" s="843"/>
      <c r="BW88" s="843"/>
      <c r="BX88" s="843"/>
      <c r="BY88" s="843"/>
      <c r="BZ88" s="843"/>
      <c r="CA88" s="843"/>
      <c r="CB88" s="843"/>
      <c r="CC88" s="843"/>
      <c r="CD88" s="843"/>
      <c r="CE88" s="843"/>
      <c r="CF88" s="843"/>
      <c r="CG88" s="844"/>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8"/>
      <c r="DW88" s="849"/>
      <c r="DX88" s="849"/>
      <c r="DY88" s="849"/>
      <c r="DZ88" s="850"/>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42"/>
      <c r="BT89" s="843"/>
      <c r="BU89" s="843"/>
      <c r="BV89" s="843"/>
      <c r="BW89" s="843"/>
      <c r="BX89" s="843"/>
      <c r="BY89" s="843"/>
      <c r="BZ89" s="843"/>
      <c r="CA89" s="843"/>
      <c r="CB89" s="843"/>
      <c r="CC89" s="843"/>
      <c r="CD89" s="843"/>
      <c r="CE89" s="843"/>
      <c r="CF89" s="843"/>
      <c r="CG89" s="844"/>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8"/>
      <c r="DW89" s="849"/>
      <c r="DX89" s="849"/>
      <c r="DY89" s="849"/>
      <c r="DZ89" s="850"/>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42"/>
      <c r="BT90" s="843"/>
      <c r="BU90" s="843"/>
      <c r="BV90" s="843"/>
      <c r="BW90" s="843"/>
      <c r="BX90" s="843"/>
      <c r="BY90" s="843"/>
      <c r="BZ90" s="843"/>
      <c r="CA90" s="843"/>
      <c r="CB90" s="843"/>
      <c r="CC90" s="843"/>
      <c r="CD90" s="843"/>
      <c r="CE90" s="843"/>
      <c r="CF90" s="843"/>
      <c r="CG90" s="844"/>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8"/>
      <c r="DW90" s="849"/>
      <c r="DX90" s="849"/>
      <c r="DY90" s="849"/>
      <c r="DZ90" s="850"/>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42"/>
      <c r="BT91" s="843"/>
      <c r="BU91" s="843"/>
      <c r="BV91" s="843"/>
      <c r="BW91" s="843"/>
      <c r="BX91" s="843"/>
      <c r="BY91" s="843"/>
      <c r="BZ91" s="843"/>
      <c r="CA91" s="843"/>
      <c r="CB91" s="843"/>
      <c r="CC91" s="843"/>
      <c r="CD91" s="843"/>
      <c r="CE91" s="843"/>
      <c r="CF91" s="843"/>
      <c r="CG91" s="844"/>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8"/>
      <c r="DW91" s="849"/>
      <c r="DX91" s="849"/>
      <c r="DY91" s="849"/>
      <c r="DZ91" s="850"/>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42"/>
      <c r="BT92" s="843"/>
      <c r="BU92" s="843"/>
      <c r="BV92" s="843"/>
      <c r="BW92" s="843"/>
      <c r="BX92" s="843"/>
      <c r="BY92" s="843"/>
      <c r="BZ92" s="843"/>
      <c r="CA92" s="843"/>
      <c r="CB92" s="843"/>
      <c r="CC92" s="843"/>
      <c r="CD92" s="843"/>
      <c r="CE92" s="843"/>
      <c r="CF92" s="843"/>
      <c r="CG92" s="844"/>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8"/>
      <c r="DW92" s="849"/>
      <c r="DX92" s="849"/>
      <c r="DY92" s="849"/>
      <c r="DZ92" s="850"/>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42"/>
      <c r="BT93" s="843"/>
      <c r="BU93" s="843"/>
      <c r="BV93" s="843"/>
      <c r="BW93" s="843"/>
      <c r="BX93" s="843"/>
      <c r="BY93" s="843"/>
      <c r="BZ93" s="843"/>
      <c r="CA93" s="843"/>
      <c r="CB93" s="843"/>
      <c r="CC93" s="843"/>
      <c r="CD93" s="843"/>
      <c r="CE93" s="843"/>
      <c r="CF93" s="843"/>
      <c r="CG93" s="844"/>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8"/>
      <c r="DW93" s="849"/>
      <c r="DX93" s="849"/>
      <c r="DY93" s="849"/>
      <c r="DZ93" s="850"/>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42"/>
      <c r="BT94" s="843"/>
      <c r="BU94" s="843"/>
      <c r="BV94" s="843"/>
      <c r="BW94" s="843"/>
      <c r="BX94" s="843"/>
      <c r="BY94" s="843"/>
      <c r="BZ94" s="843"/>
      <c r="CA94" s="843"/>
      <c r="CB94" s="843"/>
      <c r="CC94" s="843"/>
      <c r="CD94" s="843"/>
      <c r="CE94" s="843"/>
      <c r="CF94" s="843"/>
      <c r="CG94" s="844"/>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8"/>
      <c r="DW94" s="849"/>
      <c r="DX94" s="849"/>
      <c r="DY94" s="849"/>
      <c r="DZ94" s="850"/>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42"/>
      <c r="BT95" s="843"/>
      <c r="BU95" s="843"/>
      <c r="BV95" s="843"/>
      <c r="BW95" s="843"/>
      <c r="BX95" s="843"/>
      <c r="BY95" s="843"/>
      <c r="BZ95" s="843"/>
      <c r="CA95" s="843"/>
      <c r="CB95" s="843"/>
      <c r="CC95" s="843"/>
      <c r="CD95" s="843"/>
      <c r="CE95" s="843"/>
      <c r="CF95" s="843"/>
      <c r="CG95" s="844"/>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8"/>
      <c r="DW95" s="849"/>
      <c r="DX95" s="849"/>
      <c r="DY95" s="849"/>
      <c r="DZ95" s="850"/>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42"/>
      <c r="BT96" s="843"/>
      <c r="BU96" s="843"/>
      <c r="BV96" s="843"/>
      <c r="BW96" s="843"/>
      <c r="BX96" s="843"/>
      <c r="BY96" s="843"/>
      <c r="BZ96" s="843"/>
      <c r="CA96" s="843"/>
      <c r="CB96" s="843"/>
      <c r="CC96" s="843"/>
      <c r="CD96" s="843"/>
      <c r="CE96" s="843"/>
      <c r="CF96" s="843"/>
      <c r="CG96" s="844"/>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8"/>
      <c r="DW96" s="849"/>
      <c r="DX96" s="849"/>
      <c r="DY96" s="849"/>
      <c r="DZ96" s="850"/>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42"/>
      <c r="BT97" s="843"/>
      <c r="BU97" s="843"/>
      <c r="BV97" s="843"/>
      <c r="BW97" s="843"/>
      <c r="BX97" s="843"/>
      <c r="BY97" s="843"/>
      <c r="BZ97" s="843"/>
      <c r="CA97" s="843"/>
      <c r="CB97" s="843"/>
      <c r="CC97" s="843"/>
      <c r="CD97" s="843"/>
      <c r="CE97" s="843"/>
      <c r="CF97" s="843"/>
      <c r="CG97" s="844"/>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8"/>
      <c r="DW97" s="849"/>
      <c r="DX97" s="849"/>
      <c r="DY97" s="849"/>
      <c r="DZ97" s="850"/>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42"/>
      <c r="BT98" s="843"/>
      <c r="BU98" s="843"/>
      <c r="BV98" s="843"/>
      <c r="BW98" s="843"/>
      <c r="BX98" s="843"/>
      <c r="BY98" s="843"/>
      <c r="BZ98" s="843"/>
      <c r="CA98" s="843"/>
      <c r="CB98" s="843"/>
      <c r="CC98" s="843"/>
      <c r="CD98" s="843"/>
      <c r="CE98" s="843"/>
      <c r="CF98" s="843"/>
      <c r="CG98" s="844"/>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8"/>
      <c r="DW98" s="849"/>
      <c r="DX98" s="849"/>
      <c r="DY98" s="849"/>
      <c r="DZ98" s="850"/>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42"/>
      <c r="BT99" s="843"/>
      <c r="BU99" s="843"/>
      <c r="BV99" s="843"/>
      <c r="BW99" s="843"/>
      <c r="BX99" s="843"/>
      <c r="BY99" s="843"/>
      <c r="BZ99" s="843"/>
      <c r="CA99" s="843"/>
      <c r="CB99" s="843"/>
      <c r="CC99" s="843"/>
      <c r="CD99" s="843"/>
      <c r="CE99" s="843"/>
      <c r="CF99" s="843"/>
      <c r="CG99" s="844"/>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8"/>
      <c r="DW99" s="849"/>
      <c r="DX99" s="849"/>
      <c r="DY99" s="849"/>
      <c r="DZ99" s="850"/>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42"/>
      <c r="BT100" s="843"/>
      <c r="BU100" s="843"/>
      <c r="BV100" s="843"/>
      <c r="BW100" s="843"/>
      <c r="BX100" s="843"/>
      <c r="BY100" s="843"/>
      <c r="BZ100" s="843"/>
      <c r="CA100" s="843"/>
      <c r="CB100" s="843"/>
      <c r="CC100" s="843"/>
      <c r="CD100" s="843"/>
      <c r="CE100" s="843"/>
      <c r="CF100" s="843"/>
      <c r="CG100" s="844"/>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8"/>
      <c r="DW100" s="849"/>
      <c r="DX100" s="849"/>
      <c r="DY100" s="849"/>
      <c r="DZ100" s="850"/>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42"/>
      <c r="BT101" s="843"/>
      <c r="BU101" s="843"/>
      <c r="BV101" s="843"/>
      <c r="BW101" s="843"/>
      <c r="BX101" s="843"/>
      <c r="BY101" s="843"/>
      <c r="BZ101" s="843"/>
      <c r="CA101" s="843"/>
      <c r="CB101" s="843"/>
      <c r="CC101" s="843"/>
      <c r="CD101" s="843"/>
      <c r="CE101" s="843"/>
      <c r="CF101" s="843"/>
      <c r="CG101" s="844"/>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8"/>
      <c r="DW101" s="849"/>
      <c r="DX101" s="849"/>
      <c r="DY101" s="849"/>
      <c r="DZ101" s="850"/>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786" t="s">
        <v>393</v>
      </c>
      <c r="BS102" s="787"/>
      <c r="BT102" s="787"/>
      <c r="BU102" s="787"/>
      <c r="BV102" s="787"/>
      <c r="BW102" s="787"/>
      <c r="BX102" s="787"/>
      <c r="BY102" s="787"/>
      <c r="BZ102" s="787"/>
      <c r="CA102" s="787"/>
      <c r="CB102" s="787"/>
      <c r="CC102" s="787"/>
      <c r="CD102" s="787"/>
      <c r="CE102" s="787"/>
      <c r="CF102" s="787"/>
      <c r="CG102" s="788"/>
      <c r="CH102" s="887"/>
      <c r="CI102" s="888"/>
      <c r="CJ102" s="888"/>
      <c r="CK102" s="888"/>
      <c r="CL102" s="889"/>
      <c r="CM102" s="887"/>
      <c r="CN102" s="888"/>
      <c r="CO102" s="888"/>
      <c r="CP102" s="888"/>
      <c r="CQ102" s="889"/>
      <c r="CR102" s="882">
        <v>8</v>
      </c>
      <c r="CS102" s="837"/>
      <c r="CT102" s="837"/>
      <c r="CU102" s="837"/>
      <c r="CV102" s="883"/>
      <c r="CW102" s="882" t="s">
        <v>547</v>
      </c>
      <c r="CX102" s="837"/>
      <c r="CY102" s="837"/>
      <c r="CZ102" s="837"/>
      <c r="DA102" s="883"/>
      <c r="DB102" s="882" t="s">
        <v>547</v>
      </c>
      <c r="DC102" s="837"/>
      <c r="DD102" s="837"/>
      <c r="DE102" s="837"/>
      <c r="DF102" s="883"/>
      <c r="DG102" s="882">
        <v>626</v>
      </c>
      <c r="DH102" s="837"/>
      <c r="DI102" s="837"/>
      <c r="DJ102" s="837"/>
      <c r="DK102" s="883"/>
      <c r="DL102" s="882" t="s">
        <v>558</v>
      </c>
      <c r="DM102" s="837"/>
      <c r="DN102" s="837"/>
      <c r="DO102" s="837"/>
      <c r="DP102" s="883"/>
      <c r="DQ102" s="882">
        <v>102</v>
      </c>
      <c r="DR102" s="837"/>
      <c r="DS102" s="837"/>
      <c r="DT102" s="837"/>
      <c r="DU102" s="883"/>
      <c r="DV102" s="901"/>
      <c r="DW102" s="902"/>
      <c r="DX102" s="902"/>
      <c r="DY102" s="902"/>
      <c r="DZ102" s="903"/>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4" t="s">
        <v>394</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05" t="s">
        <v>395</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06" t="s">
        <v>398</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399</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199" customFormat="1" ht="26.25" customHeight="1" x14ac:dyDescent="0.15">
      <c r="A109" s="909" t="s">
        <v>400</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401</v>
      </c>
      <c r="AB109" s="891"/>
      <c r="AC109" s="891"/>
      <c r="AD109" s="891"/>
      <c r="AE109" s="892"/>
      <c r="AF109" s="890" t="s">
        <v>287</v>
      </c>
      <c r="AG109" s="891"/>
      <c r="AH109" s="891"/>
      <c r="AI109" s="891"/>
      <c r="AJ109" s="892"/>
      <c r="AK109" s="890" t="s">
        <v>286</v>
      </c>
      <c r="AL109" s="891"/>
      <c r="AM109" s="891"/>
      <c r="AN109" s="891"/>
      <c r="AO109" s="892"/>
      <c r="AP109" s="890" t="s">
        <v>402</v>
      </c>
      <c r="AQ109" s="891"/>
      <c r="AR109" s="891"/>
      <c r="AS109" s="891"/>
      <c r="AT109" s="893"/>
      <c r="AU109" s="909" t="s">
        <v>400</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401</v>
      </c>
      <c r="BR109" s="891"/>
      <c r="BS109" s="891"/>
      <c r="BT109" s="891"/>
      <c r="BU109" s="892"/>
      <c r="BV109" s="890" t="s">
        <v>287</v>
      </c>
      <c r="BW109" s="891"/>
      <c r="BX109" s="891"/>
      <c r="BY109" s="891"/>
      <c r="BZ109" s="892"/>
      <c r="CA109" s="890" t="s">
        <v>286</v>
      </c>
      <c r="CB109" s="891"/>
      <c r="CC109" s="891"/>
      <c r="CD109" s="891"/>
      <c r="CE109" s="892"/>
      <c r="CF109" s="900" t="s">
        <v>402</v>
      </c>
      <c r="CG109" s="900"/>
      <c r="CH109" s="900"/>
      <c r="CI109" s="900"/>
      <c r="CJ109" s="900"/>
      <c r="CK109" s="890" t="s">
        <v>403</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401</v>
      </c>
      <c r="DH109" s="891"/>
      <c r="DI109" s="891"/>
      <c r="DJ109" s="891"/>
      <c r="DK109" s="892"/>
      <c r="DL109" s="890" t="s">
        <v>287</v>
      </c>
      <c r="DM109" s="891"/>
      <c r="DN109" s="891"/>
      <c r="DO109" s="891"/>
      <c r="DP109" s="892"/>
      <c r="DQ109" s="890" t="s">
        <v>286</v>
      </c>
      <c r="DR109" s="891"/>
      <c r="DS109" s="891"/>
      <c r="DT109" s="891"/>
      <c r="DU109" s="892"/>
      <c r="DV109" s="890" t="s">
        <v>402</v>
      </c>
      <c r="DW109" s="891"/>
      <c r="DX109" s="891"/>
      <c r="DY109" s="891"/>
      <c r="DZ109" s="893"/>
    </row>
    <row r="110" spans="1:131" s="199" customFormat="1" ht="26.25" customHeight="1" x14ac:dyDescent="0.15">
      <c r="A110" s="910" t="s">
        <v>404</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2066898</v>
      </c>
      <c r="AB110" s="914"/>
      <c r="AC110" s="914"/>
      <c r="AD110" s="914"/>
      <c r="AE110" s="915"/>
      <c r="AF110" s="916">
        <v>2017707</v>
      </c>
      <c r="AG110" s="914"/>
      <c r="AH110" s="914"/>
      <c r="AI110" s="914"/>
      <c r="AJ110" s="915"/>
      <c r="AK110" s="916">
        <v>2070973</v>
      </c>
      <c r="AL110" s="914"/>
      <c r="AM110" s="914"/>
      <c r="AN110" s="914"/>
      <c r="AO110" s="915"/>
      <c r="AP110" s="917">
        <v>16.2</v>
      </c>
      <c r="AQ110" s="918"/>
      <c r="AR110" s="918"/>
      <c r="AS110" s="918"/>
      <c r="AT110" s="919"/>
      <c r="AU110" s="920" t="s">
        <v>60</v>
      </c>
      <c r="AV110" s="921"/>
      <c r="AW110" s="921"/>
      <c r="AX110" s="921"/>
      <c r="AY110" s="921"/>
      <c r="AZ110" s="936" t="s">
        <v>405</v>
      </c>
      <c r="BA110" s="911"/>
      <c r="BB110" s="911"/>
      <c r="BC110" s="911"/>
      <c r="BD110" s="911"/>
      <c r="BE110" s="911"/>
      <c r="BF110" s="911"/>
      <c r="BG110" s="911"/>
      <c r="BH110" s="911"/>
      <c r="BI110" s="911"/>
      <c r="BJ110" s="911"/>
      <c r="BK110" s="911"/>
      <c r="BL110" s="911"/>
      <c r="BM110" s="911"/>
      <c r="BN110" s="911"/>
      <c r="BO110" s="911"/>
      <c r="BP110" s="912"/>
      <c r="BQ110" s="937">
        <v>20233798</v>
      </c>
      <c r="BR110" s="938"/>
      <c r="BS110" s="938"/>
      <c r="BT110" s="938"/>
      <c r="BU110" s="938"/>
      <c r="BV110" s="938">
        <v>20042946</v>
      </c>
      <c r="BW110" s="938"/>
      <c r="BX110" s="938"/>
      <c r="BY110" s="938"/>
      <c r="BZ110" s="938"/>
      <c r="CA110" s="938">
        <v>19437393</v>
      </c>
      <c r="CB110" s="938"/>
      <c r="CC110" s="938"/>
      <c r="CD110" s="938"/>
      <c r="CE110" s="938"/>
      <c r="CF110" s="939">
        <v>152.19999999999999</v>
      </c>
      <c r="CG110" s="940"/>
      <c r="CH110" s="940"/>
      <c r="CI110" s="940"/>
      <c r="CJ110" s="940"/>
      <c r="CK110" s="941" t="s">
        <v>406</v>
      </c>
      <c r="CL110" s="942"/>
      <c r="CM110" s="947" t="s">
        <v>407</v>
      </c>
      <c r="CN110" s="948"/>
      <c r="CO110" s="948"/>
      <c r="CP110" s="948"/>
      <c r="CQ110" s="948"/>
      <c r="CR110" s="948"/>
      <c r="CS110" s="948"/>
      <c r="CT110" s="948"/>
      <c r="CU110" s="948"/>
      <c r="CV110" s="948"/>
      <c r="CW110" s="948"/>
      <c r="CX110" s="948"/>
      <c r="CY110" s="948"/>
      <c r="CZ110" s="948"/>
      <c r="DA110" s="948"/>
      <c r="DB110" s="948"/>
      <c r="DC110" s="948"/>
      <c r="DD110" s="948"/>
      <c r="DE110" s="948"/>
      <c r="DF110" s="949"/>
      <c r="DG110" s="937" t="s">
        <v>111</v>
      </c>
      <c r="DH110" s="938"/>
      <c r="DI110" s="938"/>
      <c r="DJ110" s="938"/>
      <c r="DK110" s="938"/>
      <c r="DL110" s="938" t="s">
        <v>111</v>
      </c>
      <c r="DM110" s="938"/>
      <c r="DN110" s="938"/>
      <c r="DO110" s="938"/>
      <c r="DP110" s="938"/>
      <c r="DQ110" s="938" t="s">
        <v>111</v>
      </c>
      <c r="DR110" s="938"/>
      <c r="DS110" s="938"/>
      <c r="DT110" s="938"/>
      <c r="DU110" s="938"/>
      <c r="DV110" s="950" t="s">
        <v>111</v>
      </c>
      <c r="DW110" s="950"/>
      <c r="DX110" s="950"/>
      <c r="DY110" s="950"/>
      <c r="DZ110" s="951"/>
    </row>
    <row r="111" spans="1:131" s="199" customFormat="1" ht="26.25" customHeight="1" x14ac:dyDescent="0.15">
      <c r="A111" s="952" t="s">
        <v>408</v>
      </c>
      <c r="B111" s="953"/>
      <c r="C111" s="953"/>
      <c r="D111" s="953"/>
      <c r="E111" s="953"/>
      <c r="F111" s="953"/>
      <c r="G111" s="953"/>
      <c r="H111" s="953"/>
      <c r="I111" s="953"/>
      <c r="J111" s="953"/>
      <c r="K111" s="953"/>
      <c r="L111" s="953"/>
      <c r="M111" s="953"/>
      <c r="N111" s="953"/>
      <c r="O111" s="953"/>
      <c r="P111" s="953"/>
      <c r="Q111" s="953"/>
      <c r="R111" s="953"/>
      <c r="S111" s="953"/>
      <c r="T111" s="953"/>
      <c r="U111" s="953"/>
      <c r="V111" s="953"/>
      <c r="W111" s="953"/>
      <c r="X111" s="953"/>
      <c r="Y111" s="953"/>
      <c r="Z111" s="954"/>
      <c r="AA111" s="929" t="s">
        <v>409</v>
      </c>
      <c r="AB111" s="930"/>
      <c r="AC111" s="930"/>
      <c r="AD111" s="930"/>
      <c r="AE111" s="931"/>
      <c r="AF111" s="932" t="s">
        <v>409</v>
      </c>
      <c r="AG111" s="930"/>
      <c r="AH111" s="930"/>
      <c r="AI111" s="930"/>
      <c r="AJ111" s="931"/>
      <c r="AK111" s="932" t="s">
        <v>409</v>
      </c>
      <c r="AL111" s="930"/>
      <c r="AM111" s="930"/>
      <c r="AN111" s="930"/>
      <c r="AO111" s="931"/>
      <c r="AP111" s="933" t="s">
        <v>409</v>
      </c>
      <c r="AQ111" s="934"/>
      <c r="AR111" s="934"/>
      <c r="AS111" s="934"/>
      <c r="AT111" s="935"/>
      <c r="AU111" s="922"/>
      <c r="AV111" s="923"/>
      <c r="AW111" s="923"/>
      <c r="AX111" s="923"/>
      <c r="AY111" s="923"/>
      <c r="AZ111" s="926" t="s">
        <v>410</v>
      </c>
      <c r="BA111" s="927"/>
      <c r="BB111" s="927"/>
      <c r="BC111" s="927"/>
      <c r="BD111" s="927"/>
      <c r="BE111" s="927"/>
      <c r="BF111" s="927"/>
      <c r="BG111" s="927"/>
      <c r="BH111" s="927"/>
      <c r="BI111" s="927"/>
      <c r="BJ111" s="927"/>
      <c r="BK111" s="927"/>
      <c r="BL111" s="927"/>
      <c r="BM111" s="927"/>
      <c r="BN111" s="927"/>
      <c r="BO111" s="927"/>
      <c r="BP111" s="928"/>
      <c r="BQ111" s="899">
        <v>207717</v>
      </c>
      <c r="BR111" s="884"/>
      <c r="BS111" s="884"/>
      <c r="BT111" s="884"/>
      <c r="BU111" s="884"/>
      <c r="BV111" s="884">
        <v>322298</v>
      </c>
      <c r="BW111" s="884"/>
      <c r="BX111" s="884"/>
      <c r="BY111" s="884"/>
      <c r="BZ111" s="884"/>
      <c r="CA111" s="884">
        <v>639047</v>
      </c>
      <c r="CB111" s="884"/>
      <c r="CC111" s="884"/>
      <c r="CD111" s="884"/>
      <c r="CE111" s="884"/>
      <c r="CF111" s="894">
        <v>5</v>
      </c>
      <c r="CG111" s="895"/>
      <c r="CH111" s="895"/>
      <c r="CI111" s="895"/>
      <c r="CJ111" s="895"/>
      <c r="CK111" s="943"/>
      <c r="CL111" s="944"/>
      <c r="CM111" s="896" t="s">
        <v>411</v>
      </c>
      <c r="CN111" s="897"/>
      <c r="CO111" s="897"/>
      <c r="CP111" s="897"/>
      <c r="CQ111" s="897"/>
      <c r="CR111" s="897"/>
      <c r="CS111" s="897"/>
      <c r="CT111" s="897"/>
      <c r="CU111" s="897"/>
      <c r="CV111" s="897"/>
      <c r="CW111" s="897"/>
      <c r="CX111" s="897"/>
      <c r="CY111" s="897"/>
      <c r="CZ111" s="897"/>
      <c r="DA111" s="897"/>
      <c r="DB111" s="897"/>
      <c r="DC111" s="897"/>
      <c r="DD111" s="897"/>
      <c r="DE111" s="897"/>
      <c r="DF111" s="898"/>
      <c r="DG111" s="899" t="s">
        <v>111</v>
      </c>
      <c r="DH111" s="884"/>
      <c r="DI111" s="884"/>
      <c r="DJ111" s="884"/>
      <c r="DK111" s="884"/>
      <c r="DL111" s="884" t="s">
        <v>111</v>
      </c>
      <c r="DM111" s="884"/>
      <c r="DN111" s="884"/>
      <c r="DO111" s="884"/>
      <c r="DP111" s="884"/>
      <c r="DQ111" s="884" t="s">
        <v>111</v>
      </c>
      <c r="DR111" s="884"/>
      <c r="DS111" s="884"/>
      <c r="DT111" s="884"/>
      <c r="DU111" s="884"/>
      <c r="DV111" s="885" t="s">
        <v>111</v>
      </c>
      <c r="DW111" s="885"/>
      <c r="DX111" s="885"/>
      <c r="DY111" s="885"/>
      <c r="DZ111" s="886"/>
    </row>
    <row r="112" spans="1:131" s="199" customFormat="1" ht="26.25" customHeight="1" x14ac:dyDescent="0.15">
      <c r="A112" s="962" t="s">
        <v>412</v>
      </c>
      <c r="B112" s="963"/>
      <c r="C112" s="927" t="s">
        <v>413</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1" t="s">
        <v>111</v>
      </c>
      <c r="AB112" s="956"/>
      <c r="AC112" s="956"/>
      <c r="AD112" s="956"/>
      <c r="AE112" s="957"/>
      <c r="AF112" s="955" t="s">
        <v>111</v>
      </c>
      <c r="AG112" s="956"/>
      <c r="AH112" s="956"/>
      <c r="AI112" s="956"/>
      <c r="AJ112" s="957"/>
      <c r="AK112" s="955" t="s">
        <v>111</v>
      </c>
      <c r="AL112" s="956"/>
      <c r="AM112" s="956"/>
      <c r="AN112" s="956"/>
      <c r="AO112" s="957"/>
      <c r="AP112" s="958" t="s">
        <v>111</v>
      </c>
      <c r="AQ112" s="959"/>
      <c r="AR112" s="959"/>
      <c r="AS112" s="959"/>
      <c r="AT112" s="960"/>
      <c r="AU112" s="922"/>
      <c r="AV112" s="923"/>
      <c r="AW112" s="923"/>
      <c r="AX112" s="923"/>
      <c r="AY112" s="923"/>
      <c r="AZ112" s="926" t="s">
        <v>414</v>
      </c>
      <c r="BA112" s="927"/>
      <c r="BB112" s="927"/>
      <c r="BC112" s="927"/>
      <c r="BD112" s="927"/>
      <c r="BE112" s="927"/>
      <c r="BF112" s="927"/>
      <c r="BG112" s="927"/>
      <c r="BH112" s="927"/>
      <c r="BI112" s="927"/>
      <c r="BJ112" s="927"/>
      <c r="BK112" s="927"/>
      <c r="BL112" s="927"/>
      <c r="BM112" s="927"/>
      <c r="BN112" s="927"/>
      <c r="BO112" s="927"/>
      <c r="BP112" s="928"/>
      <c r="BQ112" s="899">
        <v>15817128</v>
      </c>
      <c r="BR112" s="884"/>
      <c r="BS112" s="884"/>
      <c r="BT112" s="884"/>
      <c r="BU112" s="884"/>
      <c r="BV112" s="884">
        <v>14638731</v>
      </c>
      <c r="BW112" s="884"/>
      <c r="BX112" s="884"/>
      <c r="BY112" s="884"/>
      <c r="BZ112" s="884"/>
      <c r="CA112" s="884">
        <v>13267476</v>
      </c>
      <c r="CB112" s="884"/>
      <c r="CC112" s="884"/>
      <c r="CD112" s="884"/>
      <c r="CE112" s="884"/>
      <c r="CF112" s="894">
        <v>103.9</v>
      </c>
      <c r="CG112" s="895"/>
      <c r="CH112" s="895"/>
      <c r="CI112" s="895"/>
      <c r="CJ112" s="895"/>
      <c r="CK112" s="943"/>
      <c r="CL112" s="944"/>
      <c r="CM112" s="896" t="s">
        <v>415</v>
      </c>
      <c r="CN112" s="897"/>
      <c r="CO112" s="897"/>
      <c r="CP112" s="897"/>
      <c r="CQ112" s="897"/>
      <c r="CR112" s="897"/>
      <c r="CS112" s="897"/>
      <c r="CT112" s="897"/>
      <c r="CU112" s="897"/>
      <c r="CV112" s="897"/>
      <c r="CW112" s="897"/>
      <c r="CX112" s="897"/>
      <c r="CY112" s="897"/>
      <c r="CZ112" s="897"/>
      <c r="DA112" s="897"/>
      <c r="DB112" s="897"/>
      <c r="DC112" s="897"/>
      <c r="DD112" s="897"/>
      <c r="DE112" s="897"/>
      <c r="DF112" s="898"/>
      <c r="DG112" s="899" t="s">
        <v>111</v>
      </c>
      <c r="DH112" s="884"/>
      <c r="DI112" s="884"/>
      <c r="DJ112" s="884"/>
      <c r="DK112" s="884"/>
      <c r="DL112" s="884" t="s">
        <v>111</v>
      </c>
      <c r="DM112" s="884"/>
      <c r="DN112" s="884"/>
      <c r="DO112" s="884"/>
      <c r="DP112" s="884"/>
      <c r="DQ112" s="884" t="s">
        <v>111</v>
      </c>
      <c r="DR112" s="884"/>
      <c r="DS112" s="884"/>
      <c r="DT112" s="884"/>
      <c r="DU112" s="884"/>
      <c r="DV112" s="885" t="s">
        <v>111</v>
      </c>
      <c r="DW112" s="885"/>
      <c r="DX112" s="885"/>
      <c r="DY112" s="885"/>
      <c r="DZ112" s="886"/>
    </row>
    <row r="113" spans="1:130" s="199" customFormat="1" ht="26.25" customHeight="1" x14ac:dyDescent="0.15">
      <c r="A113" s="964"/>
      <c r="B113" s="965"/>
      <c r="C113" s="927" t="s">
        <v>416</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29">
        <v>1336653</v>
      </c>
      <c r="AB113" s="930"/>
      <c r="AC113" s="930"/>
      <c r="AD113" s="930"/>
      <c r="AE113" s="931"/>
      <c r="AF113" s="932">
        <v>1249207</v>
      </c>
      <c r="AG113" s="930"/>
      <c r="AH113" s="930"/>
      <c r="AI113" s="930"/>
      <c r="AJ113" s="931"/>
      <c r="AK113" s="932">
        <v>843754</v>
      </c>
      <c r="AL113" s="930"/>
      <c r="AM113" s="930"/>
      <c r="AN113" s="930"/>
      <c r="AO113" s="931"/>
      <c r="AP113" s="933">
        <v>6.6</v>
      </c>
      <c r="AQ113" s="934"/>
      <c r="AR113" s="934"/>
      <c r="AS113" s="934"/>
      <c r="AT113" s="935"/>
      <c r="AU113" s="922"/>
      <c r="AV113" s="923"/>
      <c r="AW113" s="923"/>
      <c r="AX113" s="923"/>
      <c r="AY113" s="923"/>
      <c r="AZ113" s="926" t="s">
        <v>417</v>
      </c>
      <c r="BA113" s="927"/>
      <c r="BB113" s="927"/>
      <c r="BC113" s="927"/>
      <c r="BD113" s="927"/>
      <c r="BE113" s="927"/>
      <c r="BF113" s="927"/>
      <c r="BG113" s="927"/>
      <c r="BH113" s="927"/>
      <c r="BI113" s="927"/>
      <c r="BJ113" s="927"/>
      <c r="BK113" s="927"/>
      <c r="BL113" s="927"/>
      <c r="BM113" s="927"/>
      <c r="BN113" s="927"/>
      <c r="BO113" s="927"/>
      <c r="BP113" s="928"/>
      <c r="BQ113" s="899">
        <v>1265849</v>
      </c>
      <c r="BR113" s="884"/>
      <c r="BS113" s="884"/>
      <c r="BT113" s="884"/>
      <c r="BU113" s="884"/>
      <c r="BV113" s="884">
        <v>1058657</v>
      </c>
      <c r="BW113" s="884"/>
      <c r="BX113" s="884"/>
      <c r="BY113" s="884"/>
      <c r="BZ113" s="884"/>
      <c r="CA113" s="884">
        <v>836288</v>
      </c>
      <c r="CB113" s="884"/>
      <c r="CC113" s="884"/>
      <c r="CD113" s="884"/>
      <c r="CE113" s="884"/>
      <c r="CF113" s="894">
        <v>6.5</v>
      </c>
      <c r="CG113" s="895"/>
      <c r="CH113" s="895"/>
      <c r="CI113" s="895"/>
      <c r="CJ113" s="895"/>
      <c r="CK113" s="943"/>
      <c r="CL113" s="944"/>
      <c r="CM113" s="896" t="s">
        <v>418</v>
      </c>
      <c r="CN113" s="897"/>
      <c r="CO113" s="897"/>
      <c r="CP113" s="897"/>
      <c r="CQ113" s="897"/>
      <c r="CR113" s="897"/>
      <c r="CS113" s="897"/>
      <c r="CT113" s="897"/>
      <c r="CU113" s="897"/>
      <c r="CV113" s="897"/>
      <c r="CW113" s="897"/>
      <c r="CX113" s="897"/>
      <c r="CY113" s="897"/>
      <c r="CZ113" s="897"/>
      <c r="DA113" s="897"/>
      <c r="DB113" s="897"/>
      <c r="DC113" s="897"/>
      <c r="DD113" s="897"/>
      <c r="DE113" s="897"/>
      <c r="DF113" s="898"/>
      <c r="DG113" s="961" t="s">
        <v>111</v>
      </c>
      <c r="DH113" s="956"/>
      <c r="DI113" s="956"/>
      <c r="DJ113" s="956"/>
      <c r="DK113" s="957"/>
      <c r="DL113" s="955" t="s">
        <v>111</v>
      </c>
      <c r="DM113" s="956"/>
      <c r="DN113" s="956"/>
      <c r="DO113" s="956"/>
      <c r="DP113" s="957"/>
      <c r="DQ113" s="955" t="s">
        <v>111</v>
      </c>
      <c r="DR113" s="956"/>
      <c r="DS113" s="956"/>
      <c r="DT113" s="956"/>
      <c r="DU113" s="957"/>
      <c r="DV113" s="958" t="s">
        <v>111</v>
      </c>
      <c r="DW113" s="959"/>
      <c r="DX113" s="959"/>
      <c r="DY113" s="959"/>
      <c r="DZ113" s="960"/>
    </row>
    <row r="114" spans="1:130" s="199" customFormat="1" ht="26.25" customHeight="1" x14ac:dyDescent="0.15">
      <c r="A114" s="964"/>
      <c r="B114" s="965"/>
      <c r="C114" s="927" t="s">
        <v>419</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1">
        <v>278417</v>
      </c>
      <c r="AB114" s="956"/>
      <c r="AC114" s="956"/>
      <c r="AD114" s="956"/>
      <c r="AE114" s="957"/>
      <c r="AF114" s="955">
        <v>292837</v>
      </c>
      <c r="AG114" s="956"/>
      <c r="AH114" s="956"/>
      <c r="AI114" s="956"/>
      <c r="AJ114" s="957"/>
      <c r="AK114" s="955">
        <v>281418</v>
      </c>
      <c r="AL114" s="956"/>
      <c r="AM114" s="956"/>
      <c r="AN114" s="956"/>
      <c r="AO114" s="957"/>
      <c r="AP114" s="958">
        <v>2.2000000000000002</v>
      </c>
      <c r="AQ114" s="959"/>
      <c r="AR114" s="959"/>
      <c r="AS114" s="959"/>
      <c r="AT114" s="960"/>
      <c r="AU114" s="922"/>
      <c r="AV114" s="923"/>
      <c r="AW114" s="923"/>
      <c r="AX114" s="923"/>
      <c r="AY114" s="923"/>
      <c r="AZ114" s="926" t="s">
        <v>420</v>
      </c>
      <c r="BA114" s="927"/>
      <c r="BB114" s="927"/>
      <c r="BC114" s="927"/>
      <c r="BD114" s="927"/>
      <c r="BE114" s="927"/>
      <c r="BF114" s="927"/>
      <c r="BG114" s="927"/>
      <c r="BH114" s="927"/>
      <c r="BI114" s="927"/>
      <c r="BJ114" s="927"/>
      <c r="BK114" s="927"/>
      <c r="BL114" s="927"/>
      <c r="BM114" s="927"/>
      <c r="BN114" s="927"/>
      <c r="BO114" s="927"/>
      <c r="BP114" s="928"/>
      <c r="BQ114" s="899">
        <v>3275582</v>
      </c>
      <c r="BR114" s="884"/>
      <c r="BS114" s="884"/>
      <c r="BT114" s="884"/>
      <c r="BU114" s="884"/>
      <c r="BV114" s="884">
        <v>3045330</v>
      </c>
      <c r="BW114" s="884"/>
      <c r="BX114" s="884"/>
      <c r="BY114" s="884"/>
      <c r="BZ114" s="884"/>
      <c r="CA114" s="884">
        <v>2845901</v>
      </c>
      <c r="CB114" s="884"/>
      <c r="CC114" s="884"/>
      <c r="CD114" s="884"/>
      <c r="CE114" s="884"/>
      <c r="CF114" s="894">
        <v>22.3</v>
      </c>
      <c r="CG114" s="895"/>
      <c r="CH114" s="895"/>
      <c r="CI114" s="895"/>
      <c r="CJ114" s="895"/>
      <c r="CK114" s="943"/>
      <c r="CL114" s="944"/>
      <c r="CM114" s="896" t="s">
        <v>421</v>
      </c>
      <c r="CN114" s="897"/>
      <c r="CO114" s="897"/>
      <c r="CP114" s="897"/>
      <c r="CQ114" s="897"/>
      <c r="CR114" s="897"/>
      <c r="CS114" s="897"/>
      <c r="CT114" s="897"/>
      <c r="CU114" s="897"/>
      <c r="CV114" s="897"/>
      <c r="CW114" s="897"/>
      <c r="CX114" s="897"/>
      <c r="CY114" s="897"/>
      <c r="CZ114" s="897"/>
      <c r="DA114" s="897"/>
      <c r="DB114" s="897"/>
      <c r="DC114" s="897"/>
      <c r="DD114" s="897"/>
      <c r="DE114" s="897"/>
      <c r="DF114" s="898"/>
      <c r="DG114" s="961" t="s">
        <v>111</v>
      </c>
      <c r="DH114" s="956"/>
      <c r="DI114" s="956"/>
      <c r="DJ114" s="956"/>
      <c r="DK114" s="957"/>
      <c r="DL114" s="955" t="s">
        <v>111</v>
      </c>
      <c r="DM114" s="956"/>
      <c r="DN114" s="956"/>
      <c r="DO114" s="956"/>
      <c r="DP114" s="957"/>
      <c r="DQ114" s="955" t="s">
        <v>111</v>
      </c>
      <c r="DR114" s="956"/>
      <c r="DS114" s="956"/>
      <c r="DT114" s="956"/>
      <c r="DU114" s="957"/>
      <c r="DV114" s="958" t="s">
        <v>111</v>
      </c>
      <c r="DW114" s="959"/>
      <c r="DX114" s="959"/>
      <c r="DY114" s="959"/>
      <c r="DZ114" s="960"/>
    </row>
    <row r="115" spans="1:130" s="199" customFormat="1" ht="26.25" customHeight="1" x14ac:dyDescent="0.15">
      <c r="A115" s="964"/>
      <c r="B115" s="965"/>
      <c r="C115" s="927" t="s">
        <v>422</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29" t="s">
        <v>111</v>
      </c>
      <c r="AB115" s="930"/>
      <c r="AC115" s="930"/>
      <c r="AD115" s="930"/>
      <c r="AE115" s="931"/>
      <c r="AF115" s="932" t="s">
        <v>111</v>
      </c>
      <c r="AG115" s="930"/>
      <c r="AH115" s="930"/>
      <c r="AI115" s="930"/>
      <c r="AJ115" s="931"/>
      <c r="AK115" s="932" t="s">
        <v>111</v>
      </c>
      <c r="AL115" s="930"/>
      <c r="AM115" s="930"/>
      <c r="AN115" s="930"/>
      <c r="AO115" s="931"/>
      <c r="AP115" s="933" t="s">
        <v>111</v>
      </c>
      <c r="AQ115" s="934"/>
      <c r="AR115" s="934"/>
      <c r="AS115" s="934"/>
      <c r="AT115" s="935"/>
      <c r="AU115" s="922"/>
      <c r="AV115" s="923"/>
      <c r="AW115" s="923"/>
      <c r="AX115" s="923"/>
      <c r="AY115" s="923"/>
      <c r="AZ115" s="926" t="s">
        <v>423</v>
      </c>
      <c r="BA115" s="927"/>
      <c r="BB115" s="927"/>
      <c r="BC115" s="927"/>
      <c r="BD115" s="927"/>
      <c r="BE115" s="927"/>
      <c r="BF115" s="927"/>
      <c r="BG115" s="927"/>
      <c r="BH115" s="927"/>
      <c r="BI115" s="927"/>
      <c r="BJ115" s="927"/>
      <c r="BK115" s="927"/>
      <c r="BL115" s="927"/>
      <c r="BM115" s="927"/>
      <c r="BN115" s="927"/>
      <c r="BO115" s="927"/>
      <c r="BP115" s="928"/>
      <c r="BQ115" s="899">
        <v>226334</v>
      </c>
      <c r="BR115" s="884"/>
      <c r="BS115" s="884"/>
      <c r="BT115" s="884"/>
      <c r="BU115" s="884"/>
      <c r="BV115" s="884">
        <v>101739</v>
      </c>
      <c r="BW115" s="884"/>
      <c r="BX115" s="884"/>
      <c r="BY115" s="884"/>
      <c r="BZ115" s="884"/>
      <c r="CA115" s="884">
        <v>101501</v>
      </c>
      <c r="CB115" s="884"/>
      <c r="CC115" s="884"/>
      <c r="CD115" s="884"/>
      <c r="CE115" s="884"/>
      <c r="CF115" s="894">
        <v>0.8</v>
      </c>
      <c r="CG115" s="895"/>
      <c r="CH115" s="895"/>
      <c r="CI115" s="895"/>
      <c r="CJ115" s="895"/>
      <c r="CK115" s="943"/>
      <c r="CL115" s="944"/>
      <c r="CM115" s="926" t="s">
        <v>424</v>
      </c>
      <c r="CN115" s="968"/>
      <c r="CO115" s="968"/>
      <c r="CP115" s="968"/>
      <c r="CQ115" s="968"/>
      <c r="CR115" s="968"/>
      <c r="CS115" s="968"/>
      <c r="CT115" s="968"/>
      <c r="CU115" s="968"/>
      <c r="CV115" s="968"/>
      <c r="CW115" s="968"/>
      <c r="CX115" s="968"/>
      <c r="CY115" s="968"/>
      <c r="CZ115" s="968"/>
      <c r="DA115" s="968"/>
      <c r="DB115" s="968"/>
      <c r="DC115" s="968"/>
      <c r="DD115" s="968"/>
      <c r="DE115" s="968"/>
      <c r="DF115" s="928"/>
      <c r="DG115" s="961">
        <v>207717</v>
      </c>
      <c r="DH115" s="956"/>
      <c r="DI115" s="956"/>
      <c r="DJ115" s="956"/>
      <c r="DK115" s="957"/>
      <c r="DL115" s="955">
        <v>322298</v>
      </c>
      <c r="DM115" s="956"/>
      <c r="DN115" s="956"/>
      <c r="DO115" s="956"/>
      <c r="DP115" s="957"/>
      <c r="DQ115" s="955">
        <v>639047</v>
      </c>
      <c r="DR115" s="956"/>
      <c r="DS115" s="956"/>
      <c r="DT115" s="956"/>
      <c r="DU115" s="957"/>
      <c r="DV115" s="958">
        <v>5</v>
      </c>
      <c r="DW115" s="959"/>
      <c r="DX115" s="959"/>
      <c r="DY115" s="959"/>
      <c r="DZ115" s="960"/>
    </row>
    <row r="116" spans="1:130" s="199" customFormat="1" ht="26.25" customHeight="1" x14ac:dyDescent="0.15">
      <c r="A116" s="966"/>
      <c r="B116" s="967"/>
      <c r="C116" s="969" t="s">
        <v>425</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1">
        <v>419</v>
      </c>
      <c r="AB116" s="956"/>
      <c r="AC116" s="956"/>
      <c r="AD116" s="956"/>
      <c r="AE116" s="957"/>
      <c r="AF116" s="955">
        <v>151</v>
      </c>
      <c r="AG116" s="956"/>
      <c r="AH116" s="956"/>
      <c r="AI116" s="956"/>
      <c r="AJ116" s="957"/>
      <c r="AK116" s="955">
        <v>189</v>
      </c>
      <c r="AL116" s="956"/>
      <c r="AM116" s="956"/>
      <c r="AN116" s="956"/>
      <c r="AO116" s="957"/>
      <c r="AP116" s="958">
        <v>0</v>
      </c>
      <c r="AQ116" s="959"/>
      <c r="AR116" s="959"/>
      <c r="AS116" s="959"/>
      <c r="AT116" s="960"/>
      <c r="AU116" s="922"/>
      <c r="AV116" s="923"/>
      <c r="AW116" s="923"/>
      <c r="AX116" s="923"/>
      <c r="AY116" s="923"/>
      <c r="AZ116" s="971" t="s">
        <v>426</v>
      </c>
      <c r="BA116" s="972"/>
      <c r="BB116" s="972"/>
      <c r="BC116" s="972"/>
      <c r="BD116" s="972"/>
      <c r="BE116" s="972"/>
      <c r="BF116" s="972"/>
      <c r="BG116" s="972"/>
      <c r="BH116" s="972"/>
      <c r="BI116" s="972"/>
      <c r="BJ116" s="972"/>
      <c r="BK116" s="972"/>
      <c r="BL116" s="972"/>
      <c r="BM116" s="972"/>
      <c r="BN116" s="972"/>
      <c r="BO116" s="972"/>
      <c r="BP116" s="973"/>
      <c r="BQ116" s="899" t="s">
        <v>111</v>
      </c>
      <c r="BR116" s="884"/>
      <c r="BS116" s="884"/>
      <c r="BT116" s="884"/>
      <c r="BU116" s="884"/>
      <c r="BV116" s="884" t="s">
        <v>111</v>
      </c>
      <c r="BW116" s="884"/>
      <c r="BX116" s="884"/>
      <c r="BY116" s="884"/>
      <c r="BZ116" s="884"/>
      <c r="CA116" s="884" t="s">
        <v>111</v>
      </c>
      <c r="CB116" s="884"/>
      <c r="CC116" s="884"/>
      <c r="CD116" s="884"/>
      <c r="CE116" s="884"/>
      <c r="CF116" s="894" t="s">
        <v>111</v>
      </c>
      <c r="CG116" s="895"/>
      <c r="CH116" s="895"/>
      <c r="CI116" s="895"/>
      <c r="CJ116" s="895"/>
      <c r="CK116" s="943"/>
      <c r="CL116" s="944"/>
      <c r="CM116" s="896" t="s">
        <v>427</v>
      </c>
      <c r="CN116" s="897"/>
      <c r="CO116" s="897"/>
      <c r="CP116" s="897"/>
      <c r="CQ116" s="897"/>
      <c r="CR116" s="897"/>
      <c r="CS116" s="897"/>
      <c r="CT116" s="897"/>
      <c r="CU116" s="897"/>
      <c r="CV116" s="897"/>
      <c r="CW116" s="897"/>
      <c r="CX116" s="897"/>
      <c r="CY116" s="897"/>
      <c r="CZ116" s="897"/>
      <c r="DA116" s="897"/>
      <c r="DB116" s="897"/>
      <c r="DC116" s="897"/>
      <c r="DD116" s="897"/>
      <c r="DE116" s="897"/>
      <c r="DF116" s="898"/>
      <c r="DG116" s="961" t="s">
        <v>111</v>
      </c>
      <c r="DH116" s="956"/>
      <c r="DI116" s="956"/>
      <c r="DJ116" s="956"/>
      <c r="DK116" s="957"/>
      <c r="DL116" s="955" t="s">
        <v>111</v>
      </c>
      <c r="DM116" s="956"/>
      <c r="DN116" s="956"/>
      <c r="DO116" s="956"/>
      <c r="DP116" s="957"/>
      <c r="DQ116" s="955" t="s">
        <v>111</v>
      </c>
      <c r="DR116" s="956"/>
      <c r="DS116" s="956"/>
      <c r="DT116" s="956"/>
      <c r="DU116" s="957"/>
      <c r="DV116" s="958" t="s">
        <v>111</v>
      </c>
      <c r="DW116" s="959"/>
      <c r="DX116" s="959"/>
      <c r="DY116" s="959"/>
      <c r="DZ116" s="960"/>
    </row>
    <row r="117" spans="1:130" s="199" customFormat="1" ht="26.25" customHeight="1" x14ac:dyDescent="0.15">
      <c r="A117" s="909" t="s">
        <v>170</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4" t="s">
        <v>428</v>
      </c>
      <c r="Z117" s="892"/>
      <c r="AA117" s="975">
        <v>3682387</v>
      </c>
      <c r="AB117" s="976"/>
      <c r="AC117" s="976"/>
      <c r="AD117" s="976"/>
      <c r="AE117" s="977"/>
      <c r="AF117" s="978">
        <v>3559902</v>
      </c>
      <c r="AG117" s="976"/>
      <c r="AH117" s="976"/>
      <c r="AI117" s="976"/>
      <c r="AJ117" s="977"/>
      <c r="AK117" s="978">
        <v>3196334</v>
      </c>
      <c r="AL117" s="976"/>
      <c r="AM117" s="976"/>
      <c r="AN117" s="976"/>
      <c r="AO117" s="977"/>
      <c r="AP117" s="979"/>
      <c r="AQ117" s="980"/>
      <c r="AR117" s="980"/>
      <c r="AS117" s="980"/>
      <c r="AT117" s="981"/>
      <c r="AU117" s="922"/>
      <c r="AV117" s="923"/>
      <c r="AW117" s="923"/>
      <c r="AX117" s="923"/>
      <c r="AY117" s="923"/>
      <c r="AZ117" s="971" t="s">
        <v>429</v>
      </c>
      <c r="BA117" s="972"/>
      <c r="BB117" s="972"/>
      <c r="BC117" s="972"/>
      <c r="BD117" s="972"/>
      <c r="BE117" s="972"/>
      <c r="BF117" s="972"/>
      <c r="BG117" s="972"/>
      <c r="BH117" s="972"/>
      <c r="BI117" s="972"/>
      <c r="BJ117" s="972"/>
      <c r="BK117" s="972"/>
      <c r="BL117" s="972"/>
      <c r="BM117" s="972"/>
      <c r="BN117" s="972"/>
      <c r="BO117" s="972"/>
      <c r="BP117" s="973"/>
      <c r="BQ117" s="899" t="s">
        <v>111</v>
      </c>
      <c r="BR117" s="884"/>
      <c r="BS117" s="884"/>
      <c r="BT117" s="884"/>
      <c r="BU117" s="884"/>
      <c r="BV117" s="884" t="s">
        <v>111</v>
      </c>
      <c r="BW117" s="884"/>
      <c r="BX117" s="884"/>
      <c r="BY117" s="884"/>
      <c r="BZ117" s="884"/>
      <c r="CA117" s="884" t="s">
        <v>111</v>
      </c>
      <c r="CB117" s="884"/>
      <c r="CC117" s="884"/>
      <c r="CD117" s="884"/>
      <c r="CE117" s="884"/>
      <c r="CF117" s="894" t="s">
        <v>111</v>
      </c>
      <c r="CG117" s="895"/>
      <c r="CH117" s="895"/>
      <c r="CI117" s="895"/>
      <c r="CJ117" s="895"/>
      <c r="CK117" s="943"/>
      <c r="CL117" s="944"/>
      <c r="CM117" s="896" t="s">
        <v>430</v>
      </c>
      <c r="CN117" s="897"/>
      <c r="CO117" s="897"/>
      <c r="CP117" s="897"/>
      <c r="CQ117" s="897"/>
      <c r="CR117" s="897"/>
      <c r="CS117" s="897"/>
      <c r="CT117" s="897"/>
      <c r="CU117" s="897"/>
      <c r="CV117" s="897"/>
      <c r="CW117" s="897"/>
      <c r="CX117" s="897"/>
      <c r="CY117" s="897"/>
      <c r="CZ117" s="897"/>
      <c r="DA117" s="897"/>
      <c r="DB117" s="897"/>
      <c r="DC117" s="897"/>
      <c r="DD117" s="897"/>
      <c r="DE117" s="897"/>
      <c r="DF117" s="898"/>
      <c r="DG117" s="961" t="s">
        <v>111</v>
      </c>
      <c r="DH117" s="956"/>
      <c r="DI117" s="956"/>
      <c r="DJ117" s="956"/>
      <c r="DK117" s="957"/>
      <c r="DL117" s="955" t="s">
        <v>111</v>
      </c>
      <c r="DM117" s="956"/>
      <c r="DN117" s="956"/>
      <c r="DO117" s="956"/>
      <c r="DP117" s="957"/>
      <c r="DQ117" s="955" t="s">
        <v>111</v>
      </c>
      <c r="DR117" s="956"/>
      <c r="DS117" s="956"/>
      <c r="DT117" s="956"/>
      <c r="DU117" s="957"/>
      <c r="DV117" s="958" t="s">
        <v>111</v>
      </c>
      <c r="DW117" s="959"/>
      <c r="DX117" s="959"/>
      <c r="DY117" s="959"/>
      <c r="DZ117" s="960"/>
    </row>
    <row r="118" spans="1:130" s="199" customFormat="1" ht="26.25" customHeight="1" x14ac:dyDescent="0.15">
      <c r="A118" s="909" t="s">
        <v>403</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401</v>
      </c>
      <c r="AB118" s="891"/>
      <c r="AC118" s="891"/>
      <c r="AD118" s="891"/>
      <c r="AE118" s="892"/>
      <c r="AF118" s="890" t="s">
        <v>287</v>
      </c>
      <c r="AG118" s="891"/>
      <c r="AH118" s="891"/>
      <c r="AI118" s="891"/>
      <c r="AJ118" s="892"/>
      <c r="AK118" s="890" t="s">
        <v>286</v>
      </c>
      <c r="AL118" s="891"/>
      <c r="AM118" s="891"/>
      <c r="AN118" s="891"/>
      <c r="AO118" s="892"/>
      <c r="AP118" s="982" t="s">
        <v>402</v>
      </c>
      <c r="AQ118" s="983"/>
      <c r="AR118" s="983"/>
      <c r="AS118" s="983"/>
      <c r="AT118" s="984"/>
      <c r="AU118" s="922"/>
      <c r="AV118" s="923"/>
      <c r="AW118" s="923"/>
      <c r="AX118" s="923"/>
      <c r="AY118" s="923"/>
      <c r="AZ118" s="985" t="s">
        <v>431</v>
      </c>
      <c r="BA118" s="969"/>
      <c r="BB118" s="969"/>
      <c r="BC118" s="969"/>
      <c r="BD118" s="969"/>
      <c r="BE118" s="969"/>
      <c r="BF118" s="969"/>
      <c r="BG118" s="969"/>
      <c r="BH118" s="969"/>
      <c r="BI118" s="969"/>
      <c r="BJ118" s="969"/>
      <c r="BK118" s="969"/>
      <c r="BL118" s="969"/>
      <c r="BM118" s="969"/>
      <c r="BN118" s="969"/>
      <c r="BO118" s="969"/>
      <c r="BP118" s="970"/>
      <c r="BQ118" s="988" t="s">
        <v>111</v>
      </c>
      <c r="BR118" s="986"/>
      <c r="BS118" s="986"/>
      <c r="BT118" s="986"/>
      <c r="BU118" s="986"/>
      <c r="BV118" s="986" t="s">
        <v>111</v>
      </c>
      <c r="BW118" s="986"/>
      <c r="BX118" s="986"/>
      <c r="BY118" s="986"/>
      <c r="BZ118" s="986"/>
      <c r="CA118" s="986" t="s">
        <v>111</v>
      </c>
      <c r="CB118" s="986"/>
      <c r="CC118" s="986"/>
      <c r="CD118" s="986"/>
      <c r="CE118" s="986"/>
      <c r="CF118" s="894" t="s">
        <v>111</v>
      </c>
      <c r="CG118" s="895"/>
      <c r="CH118" s="895"/>
      <c r="CI118" s="895"/>
      <c r="CJ118" s="895"/>
      <c r="CK118" s="943"/>
      <c r="CL118" s="944"/>
      <c r="CM118" s="896" t="s">
        <v>432</v>
      </c>
      <c r="CN118" s="897"/>
      <c r="CO118" s="897"/>
      <c r="CP118" s="897"/>
      <c r="CQ118" s="897"/>
      <c r="CR118" s="897"/>
      <c r="CS118" s="897"/>
      <c r="CT118" s="897"/>
      <c r="CU118" s="897"/>
      <c r="CV118" s="897"/>
      <c r="CW118" s="897"/>
      <c r="CX118" s="897"/>
      <c r="CY118" s="897"/>
      <c r="CZ118" s="897"/>
      <c r="DA118" s="897"/>
      <c r="DB118" s="897"/>
      <c r="DC118" s="897"/>
      <c r="DD118" s="897"/>
      <c r="DE118" s="897"/>
      <c r="DF118" s="898"/>
      <c r="DG118" s="961" t="s">
        <v>111</v>
      </c>
      <c r="DH118" s="956"/>
      <c r="DI118" s="956"/>
      <c r="DJ118" s="956"/>
      <c r="DK118" s="957"/>
      <c r="DL118" s="955" t="s">
        <v>111</v>
      </c>
      <c r="DM118" s="956"/>
      <c r="DN118" s="956"/>
      <c r="DO118" s="956"/>
      <c r="DP118" s="957"/>
      <c r="DQ118" s="955" t="s">
        <v>111</v>
      </c>
      <c r="DR118" s="956"/>
      <c r="DS118" s="956"/>
      <c r="DT118" s="956"/>
      <c r="DU118" s="957"/>
      <c r="DV118" s="958" t="s">
        <v>111</v>
      </c>
      <c r="DW118" s="959"/>
      <c r="DX118" s="959"/>
      <c r="DY118" s="959"/>
      <c r="DZ118" s="960"/>
    </row>
    <row r="119" spans="1:130" s="199" customFormat="1" ht="26.25" customHeight="1" x14ac:dyDescent="0.15">
      <c r="A119" s="1045" t="s">
        <v>406</v>
      </c>
      <c r="B119" s="942"/>
      <c r="C119" s="947" t="s">
        <v>407</v>
      </c>
      <c r="D119" s="948"/>
      <c r="E119" s="948"/>
      <c r="F119" s="948"/>
      <c r="G119" s="948"/>
      <c r="H119" s="948"/>
      <c r="I119" s="948"/>
      <c r="J119" s="948"/>
      <c r="K119" s="948"/>
      <c r="L119" s="948"/>
      <c r="M119" s="948"/>
      <c r="N119" s="948"/>
      <c r="O119" s="948"/>
      <c r="P119" s="948"/>
      <c r="Q119" s="948"/>
      <c r="R119" s="948"/>
      <c r="S119" s="948"/>
      <c r="T119" s="948"/>
      <c r="U119" s="948"/>
      <c r="V119" s="948"/>
      <c r="W119" s="948"/>
      <c r="X119" s="948"/>
      <c r="Y119" s="948"/>
      <c r="Z119" s="949"/>
      <c r="AA119" s="913" t="s">
        <v>111</v>
      </c>
      <c r="AB119" s="914"/>
      <c r="AC119" s="914"/>
      <c r="AD119" s="914"/>
      <c r="AE119" s="915"/>
      <c r="AF119" s="916" t="s">
        <v>111</v>
      </c>
      <c r="AG119" s="914"/>
      <c r="AH119" s="914"/>
      <c r="AI119" s="914"/>
      <c r="AJ119" s="915"/>
      <c r="AK119" s="916" t="s">
        <v>111</v>
      </c>
      <c r="AL119" s="914"/>
      <c r="AM119" s="914"/>
      <c r="AN119" s="914"/>
      <c r="AO119" s="915"/>
      <c r="AP119" s="917" t="s">
        <v>111</v>
      </c>
      <c r="AQ119" s="918"/>
      <c r="AR119" s="918"/>
      <c r="AS119" s="918"/>
      <c r="AT119" s="919"/>
      <c r="AU119" s="924"/>
      <c r="AV119" s="925"/>
      <c r="AW119" s="925"/>
      <c r="AX119" s="925"/>
      <c r="AY119" s="925"/>
      <c r="AZ119" s="230" t="s">
        <v>170</v>
      </c>
      <c r="BA119" s="230"/>
      <c r="BB119" s="230"/>
      <c r="BC119" s="230"/>
      <c r="BD119" s="230"/>
      <c r="BE119" s="230"/>
      <c r="BF119" s="230"/>
      <c r="BG119" s="230"/>
      <c r="BH119" s="230"/>
      <c r="BI119" s="230"/>
      <c r="BJ119" s="230"/>
      <c r="BK119" s="230"/>
      <c r="BL119" s="230"/>
      <c r="BM119" s="230"/>
      <c r="BN119" s="230"/>
      <c r="BO119" s="974" t="s">
        <v>433</v>
      </c>
      <c r="BP119" s="987"/>
      <c r="BQ119" s="988">
        <v>41026408</v>
      </c>
      <c r="BR119" s="986"/>
      <c r="BS119" s="986"/>
      <c r="BT119" s="986"/>
      <c r="BU119" s="986"/>
      <c r="BV119" s="986">
        <v>39209701</v>
      </c>
      <c r="BW119" s="986"/>
      <c r="BX119" s="986"/>
      <c r="BY119" s="986"/>
      <c r="BZ119" s="986"/>
      <c r="CA119" s="986">
        <v>37127606</v>
      </c>
      <c r="CB119" s="986"/>
      <c r="CC119" s="986"/>
      <c r="CD119" s="986"/>
      <c r="CE119" s="986"/>
      <c r="CF119" s="989"/>
      <c r="CG119" s="990"/>
      <c r="CH119" s="990"/>
      <c r="CI119" s="990"/>
      <c r="CJ119" s="991"/>
      <c r="CK119" s="945"/>
      <c r="CL119" s="946"/>
      <c r="CM119" s="992" t="s">
        <v>434</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995" t="s">
        <v>111</v>
      </c>
      <c r="DH119" s="996"/>
      <c r="DI119" s="996"/>
      <c r="DJ119" s="996"/>
      <c r="DK119" s="997"/>
      <c r="DL119" s="998" t="s">
        <v>111</v>
      </c>
      <c r="DM119" s="996"/>
      <c r="DN119" s="996"/>
      <c r="DO119" s="996"/>
      <c r="DP119" s="997"/>
      <c r="DQ119" s="998" t="s">
        <v>111</v>
      </c>
      <c r="DR119" s="996"/>
      <c r="DS119" s="996"/>
      <c r="DT119" s="996"/>
      <c r="DU119" s="997"/>
      <c r="DV119" s="999" t="s">
        <v>111</v>
      </c>
      <c r="DW119" s="1000"/>
      <c r="DX119" s="1000"/>
      <c r="DY119" s="1000"/>
      <c r="DZ119" s="1001"/>
    </row>
    <row r="120" spans="1:130" s="199" customFormat="1" ht="26.25" customHeight="1" x14ac:dyDescent="0.15">
      <c r="A120" s="1046"/>
      <c r="B120" s="944"/>
      <c r="C120" s="896" t="s">
        <v>411</v>
      </c>
      <c r="D120" s="897"/>
      <c r="E120" s="897"/>
      <c r="F120" s="897"/>
      <c r="G120" s="897"/>
      <c r="H120" s="897"/>
      <c r="I120" s="897"/>
      <c r="J120" s="897"/>
      <c r="K120" s="897"/>
      <c r="L120" s="897"/>
      <c r="M120" s="897"/>
      <c r="N120" s="897"/>
      <c r="O120" s="897"/>
      <c r="P120" s="897"/>
      <c r="Q120" s="897"/>
      <c r="R120" s="897"/>
      <c r="S120" s="897"/>
      <c r="T120" s="897"/>
      <c r="U120" s="897"/>
      <c r="V120" s="897"/>
      <c r="W120" s="897"/>
      <c r="X120" s="897"/>
      <c r="Y120" s="897"/>
      <c r="Z120" s="898"/>
      <c r="AA120" s="961" t="s">
        <v>111</v>
      </c>
      <c r="AB120" s="956"/>
      <c r="AC120" s="956"/>
      <c r="AD120" s="956"/>
      <c r="AE120" s="957"/>
      <c r="AF120" s="955" t="s">
        <v>111</v>
      </c>
      <c r="AG120" s="956"/>
      <c r="AH120" s="956"/>
      <c r="AI120" s="956"/>
      <c r="AJ120" s="957"/>
      <c r="AK120" s="955" t="s">
        <v>111</v>
      </c>
      <c r="AL120" s="956"/>
      <c r="AM120" s="956"/>
      <c r="AN120" s="956"/>
      <c r="AO120" s="957"/>
      <c r="AP120" s="958" t="s">
        <v>111</v>
      </c>
      <c r="AQ120" s="959"/>
      <c r="AR120" s="959"/>
      <c r="AS120" s="959"/>
      <c r="AT120" s="960"/>
      <c r="AU120" s="1002" t="s">
        <v>435</v>
      </c>
      <c r="AV120" s="1003"/>
      <c r="AW120" s="1003"/>
      <c r="AX120" s="1003"/>
      <c r="AY120" s="1004"/>
      <c r="AZ120" s="936" t="s">
        <v>436</v>
      </c>
      <c r="BA120" s="911"/>
      <c r="BB120" s="911"/>
      <c r="BC120" s="911"/>
      <c r="BD120" s="911"/>
      <c r="BE120" s="911"/>
      <c r="BF120" s="911"/>
      <c r="BG120" s="911"/>
      <c r="BH120" s="911"/>
      <c r="BI120" s="911"/>
      <c r="BJ120" s="911"/>
      <c r="BK120" s="911"/>
      <c r="BL120" s="911"/>
      <c r="BM120" s="911"/>
      <c r="BN120" s="911"/>
      <c r="BO120" s="911"/>
      <c r="BP120" s="912"/>
      <c r="BQ120" s="937">
        <v>3236858</v>
      </c>
      <c r="BR120" s="938"/>
      <c r="BS120" s="938"/>
      <c r="BT120" s="938"/>
      <c r="BU120" s="938"/>
      <c r="BV120" s="938">
        <v>2842509</v>
      </c>
      <c r="BW120" s="938"/>
      <c r="BX120" s="938"/>
      <c r="BY120" s="938"/>
      <c r="BZ120" s="938"/>
      <c r="CA120" s="938">
        <v>3182860</v>
      </c>
      <c r="CB120" s="938"/>
      <c r="CC120" s="938"/>
      <c r="CD120" s="938"/>
      <c r="CE120" s="938"/>
      <c r="CF120" s="939">
        <v>24.9</v>
      </c>
      <c r="CG120" s="940"/>
      <c r="CH120" s="940"/>
      <c r="CI120" s="940"/>
      <c r="CJ120" s="940"/>
      <c r="CK120" s="1013" t="s">
        <v>437</v>
      </c>
      <c r="CL120" s="1014"/>
      <c r="CM120" s="1014"/>
      <c r="CN120" s="1014"/>
      <c r="CO120" s="1015"/>
      <c r="CP120" s="1010" t="s">
        <v>386</v>
      </c>
      <c r="CQ120" s="1011"/>
      <c r="CR120" s="1011"/>
      <c r="CS120" s="1011"/>
      <c r="CT120" s="1011"/>
      <c r="CU120" s="1011"/>
      <c r="CV120" s="1011"/>
      <c r="CW120" s="1011"/>
      <c r="CX120" s="1011"/>
      <c r="CY120" s="1011"/>
      <c r="CZ120" s="1011"/>
      <c r="DA120" s="1011"/>
      <c r="DB120" s="1011"/>
      <c r="DC120" s="1011"/>
      <c r="DD120" s="1011"/>
      <c r="DE120" s="1011"/>
      <c r="DF120" s="1012"/>
      <c r="DG120" s="937">
        <v>12223724</v>
      </c>
      <c r="DH120" s="938"/>
      <c r="DI120" s="938"/>
      <c r="DJ120" s="938"/>
      <c r="DK120" s="938"/>
      <c r="DL120" s="938">
        <v>11570831</v>
      </c>
      <c r="DM120" s="938"/>
      <c r="DN120" s="938"/>
      <c r="DO120" s="938"/>
      <c r="DP120" s="938"/>
      <c r="DQ120" s="938">
        <v>10337875</v>
      </c>
      <c r="DR120" s="938"/>
      <c r="DS120" s="938"/>
      <c r="DT120" s="938"/>
      <c r="DU120" s="938"/>
      <c r="DV120" s="950">
        <v>80.900000000000006</v>
      </c>
      <c r="DW120" s="950"/>
      <c r="DX120" s="950"/>
      <c r="DY120" s="950"/>
      <c r="DZ120" s="951"/>
    </row>
    <row r="121" spans="1:130" s="199" customFormat="1" ht="26.25" customHeight="1" x14ac:dyDescent="0.15">
      <c r="A121" s="1046"/>
      <c r="B121" s="944"/>
      <c r="C121" s="971" t="s">
        <v>438</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61" t="s">
        <v>111</v>
      </c>
      <c r="AB121" s="956"/>
      <c r="AC121" s="956"/>
      <c r="AD121" s="956"/>
      <c r="AE121" s="957"/>
      <c r="AF121" s="955" t="s">
        <v>111</v>
      </c>
      <c r="AG121" s="956"/>
      <c r="AH121" s="956"/>
      <c r="AI121" s="956"/>
      <c r="AJ121" s="957"/>
      <c r="AK121" s="955" t="s">
        <v>111</v>
      </c>
      <c r="AL121" s="956"/>
      <c r="AM121" s="956"/>
      <c r="AN121" s="956"/>
      <c r="AO121" s="957"/>
      <c r="AP121" s="958" t="s">
        <v>111</v>
      </c>
      <c r="AQ121" s="959"/>
      <c r="AR121" s="959"/>
      <c r="AS121" s="959"/>
      <c r="AT121" s="960"/>
      <c r="AU121" s="1005"/>
      <c r="AV121" s="1006"/>
      <c r="AW121" s="1006"/>
      <c r="AX121" s="1006"/>
      <c r="AY121" s="1007"/>
      <c r="AZ121" s="926" t="s">
        <v>439</v>
      </c>
      <c r="BA121" s="927"/>
      <c r="BB121" s="927"/>
      <c r="BC121" s="927"/>
      <c r="BD121" s="927"/>
      <c r="BE121" s="927"/>
      <c r="BF121" s="927"/>
      <c r="BG121" s="927"/>
      <c r="BH121" s="927"/>
      <c r="BI121" s="927"/>
      <c r="BJ121" s="927"/>
      <c r="BK121" s="927"/>
      <c r="BL121" s="927"/>
      <c r="BM121" s="927"/>
      <c r="BN121" s="927"/>
      <c r="BO121" s="927"/>
      <c r="BP121" s="928"/>
      <c r="BQ121" s="899">
        <v>6373198</v>
      </c>
      <c r="BR121" s="884"/>
      <c r="BS121" s="884"/>
      <c r="BT121" s="884"/>
      <c r="BU121" s="884"/>
      <c r="BV121" s="884">
        <v>6236449</v>
      </c>
      <c r="BW121" s="884"/>
      <c r="BX121" s="884"/>
      <c r="BY121" s="884"/>
      <c r="BZ121" s="884"/>
      <c r="CA121" s="884">
        <v>5865733</v>
      </c>
      <c r="CB121" s="884"/>
      <c r="CC121" s="884"/>
      <c r="CD121" s="884"/>
      <c r="CE121" s="884"/>
      <c r="CF121" s="894">
        <v>45.9</v>
      </c>
      <c r="CG121" s="895"/>
      <c r="CH121" s="895"/>
      <c r="CI121" s="895"/>
      <c r="CJ121" s="895"/>
      <c r="CK121" s="1016"/>
      <c r="CL121" s="1017"/>
      <c r="CM121" s="1017"/>
      <c r="CN121" s="1017"/>
      <c r="CO121" s="1018"/>
      <c r="CP121" s="1028" t="s">
        <v>385</v>
      </c>
      <c r="CQ121" s="1029"/>
      <c r="CR121" s="1029"/>
      <c r="CS121" s="1029"/>
      <c r="CT121" s="1029"/>
      <c r="CU121" s="1029"/>
      <c r="CV121" s="1029"/>
      <c r="CW121" s="1029"/>
      <c r="CX121" s="1029"/>
      <c r="CY121" s="1029"/>
      <c r="CZ121" s="1029"/>
      <c r="DA121" s="1029"/>
      <c r="DB121" s="1029"/>
      <c r="DC121" s="1029"/>
      <c r="DD121" s="1029"/>
      <c r="DE121" s="1029"/>
      <c r="DF121" s="1030"/>
      <c r="DG121" s="899">
        <v>3591254</v>
      </c>
      <c r="DH121" s="884"/>
      <c r="DI121" s="884"/>
      <c r="DJ121" s="884"/>
      <c r="DK121" s="884"/>
      <c r="DL121" s="884">
        <v>3063877</v>
      </c>
      <c r="DM121" s="884"/>
      <c r="DN121" s="884"/>
      <c r="DO121" s="884"/>
      <c r="DP121" s="884"/>
      <c r="DQ121" s="884">
        <v>2923791</v>
      </c>
      <c r="DR121" s="884"/>
      <c r="DS121" s="884"/>
      <c r="DT121" s="884"/>
      <c r="DU121" s="884"/>
      <c r="DV121" s="885">
        <v>22.9</v>
      </c>
      <c r="DW121" s="885"/>
      <c r="DX121" s="885"/>
      <c r="DY121" s="885"/>
      <c r="DZ121" s="886"/>
    </row>
    <row r="122" spans="1:130" s="199" customFormat="1" ht="26.25" customHeight="1" x14ac:dyDescent="0.15">
      <c r="A122" s="1046"/>
      <c r="B122" s="944"/>
      <c r="C122" s="896" t="s">
        <v>421</v>
      </c>
      <c r="D122" s="897"/>
      <c r="E122" s="897"/>
      <c r="F122" s="897"/>
      <c r="G122" s="897"/>
      <c r="H122" s="897"/>
      <c r="I122" s="897"/>
      <c r="J122" s="897"/>
      <c r="K122" s="897"/>
      <c r="L122" s="897"/>
      <c r="M122" s="897"/>
      <c r="N122" s="897"/>
      <c r="O122" s="897"/>
      <c r="P122" s="897"/>
      <c r="Q122" s="897"/>
      <c r="R122" s="897"/>
      <c r="S122" s="897"/>
      <c r="T122" s="897"/>
      <c r="U122" s="897"/>
      <c r="V122" s="897"/>
      <c r="W122" s="897"/>
      <c r="X122" s="897"/>
      <c r="Y122" s="897"/>
      <c r="Z122" s="898"/>
      <c r="AA122" s="961" t="s">
        <v>111</v>
      </c>
      <c r="AB122" s="956"/>
      <c r="AC122" s="956"/>
      <c r="AD122" s="956"/>
      <c r="AE122" s="957"/>
      <c r="AF122" s="955" t="s">
        <v>111</v>
      </c>
      <c r="AG122" s="956"/>
      <c r="AH122" s="956"/>
      <c r="AI122" s="956"/>
      <c r="AJ122" s="957"/>
      <c r="AK122" s="955" t="s">
        <v>111</v>
      </c>
      <c r="AL122" s="956"/>
      <c r="AM122" s="956"/>
      <c r="AN122" s="956"/>
      <c r="AO122" s="957"/>
      <c r="AP122" s="958" t="s">
        <v>111</v>
      </c>
      <c r="AQ122" s="959"/>
      <c r="AR122" s="959"/>
      <c r="AS122" s="959"/>
      <c r="AT122" s="960"/>
      <c r="AU122" s="1005"/>
      <c r="AV122" s="1006"/>
      <c r="AW122" s="1006"/>
      <c r="AX122" s="1006"/>
      <c r="AY122" s="1007"/>
      <c r="AZ122" s="985" t="s">
        <v>440</v>
      </c>
      <c r="BA122" s="969"/>
      <c r="BB122" s="969"/>
      <c r="BC122" s="969"/>
      <c r="BD122" s="969"/>
      <c r="BE122" s="969"/>
      <c r="BF122" s="969"/>
      <c r="BG122" s="969"/>
      <c r="BH122" s="969"/>
      <c r="BI122" s="969"/>
      <c r="BJ122" s="969"/>
      <c r="BK122" s="969"/>
      <c r="BL122" s="969"/>
      <c r="BM122" s="969"/>
      <c r="BN122" s="969"/>
      <c r="BO122" s="969"/>
      <c r="BP122" s="970"/>
      <c r="BQ122" s="988">
        <v>27311133</v>
      </c>
      <c r="BR122" s="986"/>
      <c r="BS122" s="986"/>
      <c r="BT122" s="986"/>
      <c r="BU122" s="986"/>
      <c r="BV122" s="986">
        <v>27611614</v>
      </c>
      <c r="BW122" s="986"/>
      <c r="BX122" s="986"/>
      <c r="BY122" s="986"/>
      <c r="BZ122" s="986"/>
      <c r="CA122" s="986">
        <v>27240521</v>
      </c>
      <c r="CB122" s="986"/>
      <c r="CC122" s="986"/>
      <c r="CD122" s="986"/>
      <c r="CE122" s="986"/>
      <c r="CF122" s="1026">
        <v>213.3</v>
      </c>
      <c r="CG122" s="1027"/>
      <c r="CH122" s="1027"/>
      <c r="CI122" s="1027"/>
      <c r="CJ122" s="1027"/>
      <c r="CK122" s="1016"/>
      <c r="CL122" s="1017"/>
      <c r="CM122" s="1017"/>
      <c r="CN122" s="1017"/>
      <c r="CO122" s="1018"/>
      <c r="CP122" s="1028" t="s">
        <v>383</v>
      </c>
      <c r="CQ122" s="1029"/>
      <c r="CR122" s="1029"/>
      <c r="CS122" s="1029"/>
      <c r="CT122" s="1029"/>
      <c r="CU122" s="1029"/>
      <c r="CV122" s="1029"/>
      <c r="CW122" s="1029"/>
      <c r="CX122" s="1029"/>
      <c r="CY122" s="1029"/>
      <c r="CZ122" s="1029"/>
      <c r="DA122" s="1029"/>
      <c r="DB122" s="1029"/>
      <c r="DC122" s="1029"/>
      <c r="DD122" s="1029"/>
      <c r="DE122" s="1029"/>
      <c r="DF122" s="1030"/>
      <c r="DG122" s="899">
        <v>2150</v>
      </c>
      <c r="DH122" s="884"/>
      <c r="DI122" s="884"/>
      <c r="DJ122" s="884"/>
      <c r="DK122" s="884"/>
      <c r="DL122" s="884">
        <v>4023</v>
      </c>
      <c r="DM122" s="884"/>
      <c r="DN122" s="884"/>
      <c r="DO122" s="884"/>
      <c r="DP122" s="884"/>
      <c r="DQ122" s="884">
        <v>5810</v>
      </c>
      <c r="DR122" s="884"/>
      <c r="DS122" s="884"/>
      <c r="DT122" s="884"/>
      <c r="DU122" s="884"/>
      <c r="DV122" s="885">
        <v>0</v>
      </c>
      <c r="DW122" s="885"/>
      <c r="DX122" s="885"/>
      <c r="DY122" s="885"/>
      <c r="DZ122" s="886"/>
    </row>
    <row r="123" spans="1:130" s="199" customFormat="1" ht="26.25" customHeight="1" x14ac:dyDescent="0.15">
      <c r="A123" s="1046"/>
      <c r="B123" s="944"/>
      <c r="C123" s="896" t="s">
        <v>427</v>
      </c>
      <c r="D123" s="897"/>
      <c r="E123" s="897"/>
      <c r="F123" s="897"/>
      <c r="G123" s="897"/>
      <c r="H123" s="897"/>
      <c r="I123" s="897"/>
      <c r="J123" s="897"/>
      <c r="K123" s="897"/>
      <c r="L123" s="897"/>
      <c r="M123" s="897"/>
      <c r="N123" s="897"/>
      <c r="O123" s="897"/>
      <c r="P123" s="897"/>
      <c r="Q123" s="897"/>
      <c r="R123" s="897"/>
      <c r="S123" s="897"/>
      <c r="T123" s="897"/>
      <c r="U123" s="897"/>
      <c r="V123" s="897"/>
      <c r="W123" s="897"/>
      <c r="X123" s="897"/>
      <c r="Y123" s="897"/>
      <c r="Z123" s="898"/>
      <c r="AA123" s="961" t="s">
        <v>111</v>
      </c>
      <c r="AB123" s="956"/>
      <c r="AC123" s="956"/>
      <c r="AD123" s="956"/>
      <c r="AE123" s="957"/>
      <c r="AF123" s="955" t="s">
        <v>111</v>
      </c>
      <c r="AG123" s="956"/>
      <c r="AH123" s="956"/>
      <c r="AI123" s="956"/>
      <c r="AJ123" s="957"/>
      <c r="AK123" s="955" t="s">
        <v>111</v>
      </c>
      <c r="AL123" s="956"/>
      <c r="AM123" s="956"/>
      <c r="AN123" s="956"/>
      <c r="AO123" s="957"/>
      <c r="AP123" s="958" t="s">
        <v>111</v>
      </c>
      <c r="AQ123" s="959"/>
      <c r="AR123" s="959"/>
      <c r="AS123" s="959"/>
      <c r="AT123" s="960"/>
      <c r="AU123" s="1008"/>
      <c r="AV123" s="1009"/>
      <c r="AW123" s="1009"/>
      <c r="AX123" s="1009"/>
      <c r="AY123" s="1009"/>
      <c r="AZ123" s="230" t="s">
        <v>170</v>
      </c>
      <c r="BA123" s="230"/>
      <c r="BB123" s="230"/>
      <c r="BC123" s="230"/>
      <c r="BD123" s="230"/>
      <c r="BE123" s="230"/>
      <c r="BF123" s="230"/>
      <c r="BG123" s="230"/>
      <c r="BH123" s="230"/>
      <c r="BI123" s="230"/>
      <c r="BJ123" s="230"/>
      <c r="BK123" s="230"/>
      <c r="BL123" s="230"/>
      <c r="BM123" s="230"/>
      <c r="BN123" s="230"/>
      <c r="BO123" s="974" t="s">
        <v>441</v>
      </c>
      <c r="BP123" s="987"/>
      <c r="BQ123" s="1043">
        <v>36921189</v>
      </c>
      <c r="BR123" s="1044"/>
      <c r="BS123" s="1044"/>
      <c r="BT123" s="1044"/>
      <c r="BU123" s="1044"/>
      <c r="BV123" s="1044">
        <v>36690572</v>
      </c>
      <c r="BW123" s="1044"/>
      <c r="BX123" s="1044"/>
      <c r="BY123" s="1044"/>
      <c r="BZ123" s="1044"/>
      <c r="CA123" s="1044">
        <v>36289114</v>
      </c>
      <c r="CB123" s="1044"/>
      <c r="CC123" s="1044"/>
      <c r="CD123" s="1044"/>
      <c r="CE123" s="1044"/>
      <c r="CF123" s="989"/>
      <c r="CG123" s="990"/>
      <c r="CH123" s="990"/>
      <c r="CI123" s="990"/>
      <c r="CJ123" s="991"/>
      <c r="CK123" s="1016"/>
      <c r="CL123" s="1017"/>
      <c r="CM123" s="1017"/>
      <c r="CN123" s="1017"/>
      <c r="CO123" s="1018"/>
      <c r="CP123" s="1028" t="s">
        <v>381</v>
      </c>
      <c r="CQ123" s="1029"/>
      <c r="CR123" s="1029"/>
      <c r="CS123" s="1029"/>
      <c r="CT123" s="1029"/>
      <c r="CU123" s="1029"/>
      <c r="CV123" s="1029"/>
      <c r="CW123" s="1029"/>
      <c r="CX123" s="1029"/>
      <c r="CY123" s="1029"/>
      <c r="CZ123" s="1029"/>
      <c r="DA123" s="1029"/>
      <c r="DB123" s="1029"/>
      <c r="DC123" s="1029"/>
      <c r="DD123" s="1029"/>
      <c r="DE123" s="1029"/>
      <c r="DF123" s="1030"/>
      <c r="DG123" s="961" t="s">
        <v>111</v>
      </c>
      <c r="DH123" s="956"/>
      <c r="DI123" s="956"/>
      <c r="DJ123" s="956"/>
      <c r="DK123" s="957"/>
      <c r="DL123" s="955" t="s">
        <v>111</v>
      </c>
      <c r="DM123" s="956"/>
      <c r="DN123" s="956"/>
      <c r="DO123" s="956"/>
      <c r="DP123" s="957"/>
      <c r="DQ123" s="955" t="s">
        <v>111</v>
      </c>
      <c r="DR123" s="956"/>
      <c r="DS123" s="956"/>
      <c r="DT123" s="956"/>
      <c r="DU123" s="957"/>
      <c r="DV123" s="958" t="s">
        <v>111</v>
      </c>
      <c r="DW123" s="959"/>
      <c r="DX123" s="959"/>
      <c r="DY123" s="959"/>
      <c r="DZ123" s="960"/>
    </row>
    <row r="124" spans="1:130" s="199" customFormat="1" ht="26.25" customHeight="1" thickBot="1" x14ac:dyDescent="0.2">
      <c r="A124" s="1046"/>
      <c r="B124" s="944"/>
      <c r="C124" s="896" t="s">
        <v>430</v>
      </c>
      <c r="D124" s="897"/>
      <c r="E124" s="897"/>
      <c r="F124" s="897"/>
      <c r="G124" s="897"/>
      <c r="H124" s="897"/>
      <c r="I124" s="897"/>
      <c r="J124" s="897"/>
      <c r="K124" s="897"/>
      <c r="L124" s="897"/>
      <c r="M124" s="897"/>
      <c r="N124" s="897"/>
      <c r="O124" s="897"/>
      <c r="P124" s="897"/>
      <c r="Q124" s="897"/>
      <c r="R124" s="897"/>
      <c r="S124" s="897"/>
      <c r="T124" s="897"/>
      <c r="U124" s="897"/>
      <c r="V124" s="897"/>
      <c r="W124" s="897"/>
      <c r="X124" s="897"/>
      <c r="Y124" s="897"/>
      <c r="Z124" s="898"/>
      <c r="AA124" s="961" t="s">
        <v>111</v>
      </c>
      <c r="AB124" s="956"/>
      <c r="AC124" s="956"/>
      <c r="AD124" s="956"/>
      <c r="AE124" s="957"/>
      <c r="AF124" s="955" t="s">
        <v>111</v>
      </c>
      <c r="AG124" s="956"/>
      <c r="AH124" s="956"/>
      <c r="AI124" s="956"/>
      <c r="AJ124" s="957"/>
      <c r="AK124" s="955" t="s">
        <v>111</v>
      </c>
      <c r="AL124" s="956"/>
      <c r="AM124" s="956"/>
      <c r="AN124" s="956"/>
      <c r="AO124" s="957"/>
      <c r="AP124" s="958" t="s">
        <v>111</v>
      </c>
      <c r="AQ124" s="959"/>
      <c r="AR124" s="959"/>
      <c r="AS124" s="959"/>
      <c r="AT124" s="960"/>
      <c r="AU124" s="1039" t="s">
        <v>442</v>
      </c>
      <c r="AV124" s="1040"/>
      <c r="AW124" s="1040"/>
      <c r="AX124" s="1040"/>
      <c r="AY124" s="1040"/>
      <c r="AZ124" s="1040"/>
      <c r="BA124" s="1040"/>
      <c r="BB124" s="1040"/>
      <c r="BC124" s="1040"/>
      <c r="BD124" s="1040"/>
      <c r="BE124" s="1040"/>
      <c r="BF124" s="1040"/>
      <c r="BG124" s="1040"/>
      <c r="BH124" s="1040"/>
      <c r="BI124" s="1040"/>
      <c r="BJ124" s="1040"/>
      <c r="BK124" s="1040"/>
      <c r="BL124" s="1040"/>
      <c r="BM124" s="1040"/>
      <c r="BN124" s="1040"/>
      <c r="BO124" s="1040"/>
      <c r="BP124" s="1041"/>
      <c r="BQ124" s="1042">
        <v>32.9</v>
      </c>
      <c r="BR124" s="1031"/>
      <c r="BS124" s="1031"/>
      <c r="BT124" s="1031"/>
      <c r="BU124" s="1031"/>
      <c r="BV124" s="1031">
        <v>19.399999999999999</v>
      </c>
      <c r="BW124" s="1031"/>
      <c r="BX124" s="1031"/>
      <c r="BY124" s="1031"/>
      <c r="BZ124" s="1031"/>
      <c r="CA124" s="1031">
        <v>6.5</v>
      </c>
      <c r="CB124" s="1031"/>
      <c r="CC124" s="1031"/>
      <c r="CD124" s="1031"/>
      <c r="CE124" s="1031"/>
      <c r="CF124" s="1032"/>
      <c r="CG124" s="1033"/>
      <c r="CH124" s="1033"/>
      <c r="CI124" s="1033"/>
      <c r="CJ124" s="1034"/>
      <c r="CK124" s="1019"/>
      <c r="CL124" s="1019"/>
      <c r="CM124" s="1019"/>
      <c r="CN124" s="1019"/>
      <c r="CO124" s="1020"/>
      <c r="CP124" s="1028" t="s">
        <v>443</v>
      </c>
      <c r="CQ124" s="1029"/>
      <c r="CR124" s="1029"/>
      <c r="CS124" s="1029"/>
      <c r="CT124" s="1029"/>
      <c r="CU124" s="1029"/>
      <c r="CV124" s="1029"/>
      <c r="CW124" s="1029"/>
      <c r="CX124" s="1029"/>
      <c r="CY124" s="1029"/>
      <c r="CZ124" s="1029"/>
      <c r="DA124" s="1029"/>
      <c r="DB124" s="1029"/>
      <c r="DC124" s="1029"/>
      <c r="DD124" s="1029"/>
      <c r="DE124" s="1029"/>
      <c r="DF124" s="1030"/>
      <c r="DG124" s="995" t="s">
        <v>111</v>
      </c>
      <c r="DH124" s="996"/>
      <c r="DI124" s="996"/>
      <c r="DJ124" s="996"/>
      <c r="DK124" s="997"/>
      <c r="DL124" s="998" t="s">
        <v>111</v>
      </c>
      <c r="DM124" s="996"/>
      <c r="DN124" s="996"/>
      <c r="DO124" s="996"/>
      <c r="DP124" s="997"/>
      <c r="DQ124" s="998" t="s">
        <v>111</v>
      </c>
      <c r="DR124" s="996"/>
      <c r="DS124" s="996"/>
      <c r="DT124" s="996"/>
      <c r="DU124" s="997"/>
      <c r="DV124" s="999" t="s">
        <v>111</v>
      </c>
      <c r="DW124" s="1000"/>
      <c r="DX124" s="1000"/>
      <c r="DY124" s="1000"/>
      <c r="DZ124" s="1001"/>
    </row>
    <row r="125" spans="1:130" s="199" customFormat="1" ht="26.25" customHeight="1" x14ac:dyDescent="0.15">
      <c r="A125" s="1046"/>
      <c r="B125" s="944"/>
      <c r="C125" s="896" t="s">
        <v>432</v>
      </c>
      <c r="D125" s="897"/>
      <c r="E125" s="897"/>
      <c r="F125" s="897"/>
      <c r="G125" s="897"/>
      <c r="H125" s="897"/>
      <c r="I125" s="897"/>
      <c r="J125" s="897"/>
      <c r="K125" s="897"/>
      <c r="L125" s="897"/>
      <c r="M125" s="897"/>
      <c r="N125" s="897"/>
      <c r="O125" s="897"/>
      <c r="P125" s="897"/>
      <c r="Q125" s="897"/>
      <c r="R125" s="897"/>
      <c r="S125" s="897"/>
      <c r="T125" s="897"/>
      <c r="U125" s="897"/>
      <c r="V125" s="897"/>
      <c r="W125" s="897"/>
      <c r="X125" s="897"/>
      <c r="Y125" s="897"/>
      <c r="Z125" s="898"/>
      <c r="AA125" s="961" t="s">
        <v>111</v>
      </c>
      <c r="AB125" s="956"/>
      <c r="AC125" s="956"/>
      <c r="AD125" s="956"/>
      <c r="AE125" s="957"/>
      <c r="AF125" s="955" t="s">
        <v>111</v>
      </c>
      <c r="AG125" s="956"/>
      <c r="AH125" s="956"/>
      <c r="AI125" s="956"/>
      <c r="AJ125" s="957"/>
      <c r="AK125" s="955" t="s">
        <v>111</v>
      </c>
      <c r="AL125" s="956"/>
      <c r="AM125" s="956"/>
      <c r="AN125" s="956"/>
      <c r="AO125" s="957"/>
      <c r="AP125" s="958" t="s">
        <v>111</v>
      </c>
      <c r="AQ125" s="959"/>
      <c r="AR125" s="959"/>
      <c r="AS125" s="959"/>
      <c r="AT125" s="960"/>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1" t="s">
        <v>444</v>
      </c>
      <c r="CL125" s="1014"/>
      <c r="CM125" s="1014"/>
      <c r="CN125" s="1014"/>
      <c r="CO125" s="1015"/>
      <c r="CP125" s="936" t="s">
        <v>445</v>
      </c>
      <c r="CQ125" s="911"/>
      <c r="CR125" s="911"/>
      <c r="CS125" s="911"/>
      <c r="CT125" s="911"/>
      <c r="CU125" s="911"/>
      <c r="CV125" s="911"/>
      <c r="CW125" s="911"/>
      <c r="CX125" s="911"/>
      <c r="CY125" s="911"/>
      <c r="CZ125" s="911"/>
      <c r="DA125" s="911"/>
      <c r="DB125" s="911"/>
      <c r="DC125" s="911"/>
      <c r="DD125" s="911"/>
      <c r="DE125" s="911"/>
      <c r="DF125" s="912"/>
      <c r="DG125" s="937" t="s">
        <v>111</v>
      </c>
      <c r="DH125" s="938"/>
      <c r="DI125" s="938"/>
      <c r="DJ125" s="938"/>
      <c r="DK125" s="938"/>
      <c r="DL125" s="938" t="s">
        <v>111</v>
      </c>
      <c r="DM125" s="938"/>
      <c r="DN125" s="938"/>
      <c r="DO125" s="938"/>
      <c r="DP125" s="938"/>
      <c r="DQ125" s="938" t="s">
        <v>111</v>
      </c>
      <c r="DR125" s="938"/>
      <c r="DS125" s="938"/>
      <c r="DT125" s="938"/>
      <c r="DU125" s="938"/>
      <c r="DV125" s="950" t="s">
        <v>111</v>
      </c>
      <c r="DW125" s="950"/>
      <c r="DX125" s="950"/>
      <c r="DY125" s="950"/>
      <c r="DZ125" s="951"/>
    </row>
    <row r="126" spans="1:130" s="199" customFormat="1" ht="26.25" customHeight="1" thickBot="1" x14ac:dyDescent="0.2">
      <c r="A126" s="1046"/>
      <c r="B126" s="944"/>
      <c r="C126" s="896" t="s">
        <v>434</v>
      </c>
      <c r="D126" s="897"/>
      <c r="E126" s="897"/>
      <c r="F126" s="897"/>
      <c r="G126" s="897"/>
      <c r="H126" s="897"/>
      <c r="I126" s="897"/>
      <c r="J126" s="897"/>
      <c r="K126" s="897"/>
      <c r="L126" s="897"/>
      <c r="M126" s="897"/>
      <c r="N126" s="897"/>
      <c r="O126" s="897"/>
      <c r="P126" s="897"/>
      <c r="Q126" s="897"/>
      <c r="R126" s="897"/>
      <c r="S126" s="897"/>
      <c r="T126" s="897"/>
      <c r="U126" s="897"/>
      <c r="V126" s="897"/>
      <c r="W126" s="897"/>
      <c r="X126" s="897"/>
      <c r="Y126" s="897"/>
      <c r="Z126" s="898"/>
      <c r="AA126" s="961" t="s">
        <v>111</v>
      </c>
      <c r="AB126" s="956"/>
      <c r="AC126" s="956"/>
      <c r="AD126" s="956"/>
      <c r="AE126" s="957"/>
      <c r="AF126" s="955" t="s">
        <v>111</v>
      </c>
      <c r="AG126" s="956"/>
      <c r="AH126" s="956"/>
      <c r="AI126" s="956"/>
      <c r="AJ126" s="957"/>
      <c r="AK126" s="955" t="s">
        <v>111</v>
      </c>
      <c r="AL126" s="956"/>
      <c r="AM126" s="956"/>
      <c r="AN126" s="956"/>
      <c r="AO126" s="957"/>
      <c r="AP126" s="958" t="s">
        <v>111</v>
      </c>
      <c r="AQ126" s="959"/>
      <c r="AR126" s="959"/>
      <c r="AS126" s="959"/>
      <c r="AT126" s="96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2"/>
      <c r="CL126" s="1017"/>
      <c r="CM126" s="1017"/>
      <c r="CN126" s="1017"/>
      <c r="CO126" s="1018"/>
      <c r="CP126" s="926" t="s">
        <v>446</v>
      </c>
      <c r="CQ126" s="927"/>
      <c r="CR126" s="927"/>
      <c r="CS126" s="927"/>
      <c r="CT126" s="927"/>
      <c r="CU126" s="927"/>
      <c r="CV126" s="927"/>
      <c r="CW126" s="927"/>
      <c r="CX126" s="927"/>
      <c r="CY126" s="927"/>
      <c r="CZ126" s="927"/>
      <c r="DA126" s="927"/>
      <c r="DB126" s="927"/>
      <c r="DC126" s="927"/>
      <c r="DD126" s="927"/>
      <c r="DE126" s="927"/>
      <c r="DF126" s="928"/>
      <c r="DG126" s="899">
        <v>226334</v>
      </c>
      <c r="DH126" s="884"/>
      <c r="DI126" s="884"/>
      <c r="DJ126" s="884"/>
      <c r="DK126" s="884"/>
      <c r="DL126" s="884">
        <v>101739</v>
      </c>
      <c r="DM126" s="884"/>
      <c r="DN126" s="884"/>
      <c r="DO126" s="884"/>
      <c r="DP126" s="884"/>
      <c r="DQ126" s="884">
        <v>101501</v>
      </c>
      <c r="DR126" s="884"/>
      <c r="DS126" s="884"/>
      <c r="DT126" s="884"/>
      <c r="DU126" s="884"/>
      <c r="DV126" s="885">
        <v>0.8</v>
      </c>
      <c r="DW126" s="885"/>
      <c r="DX126" s="885"/>
      <c r="DY126" s="885"/>
      <c r="DZ126" s="886"/>
    </row>
    <row r="127" spans="1:130" s="199" customFormat="1" ht="26.25" customHeight="1" x14ac:dyDescent="0.15">
      <c r="A127" s="1047"/>
      <c r="B127" s="946"/>
      <c r="C127" s="992" t="s">
        <v>447</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61" t="s">
        <v>111</v>
      </c>
      <c r="AB127" s="956"/>
      <c r="AC127" s="956"/>
      <c r="AD127" s="956"/>
      <c r="AE127" s="957"/>
      <c r="AF127" s="955" t="s">
        <v>111</v>
      </c>
      <c r="AG127" s="956"/>
      <c r="AH127" s="956"/>
      <c r="AI127" s="956"/>
      <c r="AJ127" s="957"/>
      <c r="AK127" s="955" t="s">
        <v>111</v>
      </c>
      <c r="AL127" s="956"/>
      <c r="AM127" s="956"/>
      <c r="AN127" s="956"/>
      <c r="AO127" s="957"/>
      <c r="AP127" s="958" t="s">
        <v>111</v>
      </c>
      <c r="AQ127" s="959"/>
      <c r="AR127" s="959"/>
      <c r="AS127" s="959"/>
      <c r="AT127" s="960"/>
      <c r="AU127" s="235"/>
      <c r="AV127" s="235"/>
      <c r="AW127" s="235"/>
      <c r="AX127" s="1035" t="s">
        <v>448</v>
      </c>
      <c r="AY127" s="1036"/>
      <c r="AZ127" s="1036"/>
      <c r="BA127" s="1036"/>
      <c r="BB127" s="1036"/>
      <c r="BC127" s="1036"/>
      <c r="BD127" s="1036"/>
      <c r="BE127" s="1037"/>
      <c r="BF127" s="1038" t="s">
        <v>449</v>
      </c>
      <c r="BG127" s="1036"/>
      <c r="BH127" s="1036"/>
      <c r="BI127" s="1036"/>
      <c r="BJ127" s="1036"/>
      <c r="BK127" s="1036"/>
      <c r="BL127" s="1037"/>
      <c r="BM127" s="1038" t="s">
        <v>450</v>
      </c>
      <c r="BN127" s="1036"/>
      <c r="BO127" s="1036"/>
      <c r="BP127" s="1036"/>
      <c r="BQ127" s="1036"/>
      <c r="BR127" s="1036"/>
      <c r="BS127" s="1037"/>
      <c r="BT127" s="1038" t="s">
        <v>451</v>
      </c>
      <c r="BU127" s="1036"/>
      <c r="BV127" s="1036"/>
      <c r="BW127" s="1036"/>
      <c r="BX127" s="1036"/>
      <c r="BY127" s="1036"/>
      <c r="BZ127" s="1048"/>
      <c r="CA127" s="235"/>
      <c r="CB127" s="235"/>
      <c r="CC127" s="235"/>
      <c r="CD127" s="236"/>
      <c r="CE127" s="236"/>
      <c r="CF127" s="236"/>
      <c r="CG127" s="233"/>
      <c r="CH127" s="233"/>
      <c r="CI127" s="233"/>
      <c r="CJ127" s="234"/>
      <c r="CK127" s="1022"/>
      <c r="CL127" s="1017"/>
      <c r="CM127" s="1017"/>
      <c r="CN127" s="1017"/>
      <c r="CO127" s="1018"/>
      <c r="CP127" s="926" t="s">
        <v>452</v>
      </c>
      <c r="CQ127" s="927"/>
      <c r="CR127" s="927"/>
      <c r="CS127" s="927"/>
      <c r="CT127" s="927"/>
      <c r="CU127" s="927"/>
      <c r="CV127" s="927"/>
      <c r="CW127" s="927"/>
      <c r="CX127" s="927"/>
      <c r="CY127" s="927"/>
      <c r="CZ127" s="927"/>
      <c r="DA127" s="927"/>
      <c r="DB127" s="927"/>
      <c r="DC127" s="927"/>
      <c r="DD127" s="927"/>
      <c r="DE127" s="927"/>
      <c r="DF127" s="928"/>
      <c r="DG127" s="899" t="s">
        <v>111</v>
      </c>
      <c r="DH127" s="884"/>
      <c r="DI127" s="884"/>
      <c r="DJ127" s="884"/>
      <c r="DK127" s="884"/>
      <c r="DL127" s="884" t="s">
        <v>111</v>
      </c>
      <c r="DM127" s="884"/>
      <c r="DN127" s="884"/>
      <c r="DO127" s="884"/>
      <c r="DP127" s="884"/>
      <c r="DQ127" s="884" t="s">
        <v>111</v>
      </c>
      <c r="DR127" s="884"/>
      <c r="DS127" s="884"/>
      <c r="DT127" s="884"/>
      <c r="DU127" s="884"/>
      <c r="DV127" s="885" t="s">
        <v>111</v>
      </c>
      <c r="DW127" s="885"/>
      <c r="DX127" s="885"/>
      <c r="DY127" s="885"/>
      <c r="DZ127" s="886"/>
    </row>
    <row r="128" spans="1:130" s="199" customFormat="1" ht="26.25" customHeight="1" thickBot="1" x14ac:dyDescent="0.2">
      <c r="A128" s="1049" t="s">
        <v>453</v>
      </c>
      <c r="B128" s="1050"/>
      <c r="C128" s="1050"/>
      <c r="D128" s="1050"/>
      <c r="E128" s="1050"/>
      <c r="F128" s="1050"/>
      <c r="G128" s="1050"/>
      <c r="H128" s="1050"/>
      <c r="I128" s="1050"/>
      <c r="J128" s="1050"/>
      <c r="K128" s="1050"/>
      <c r="L128" s="1050"/>
      <c r="M128" s="1050"/>
      <c r="N128" s="1050"/>
      <c r="O128" s="1050"/>
      <c r="P128" s="1050"/>
      <c r="Q128" s="1050"/>
      <c r="R128" s="1050"/>
      <c r="S128" s="1050"/>
      <c r="T128" s="1050"/>
      <c r="U128" s="1050"/>
      <c r="V128" s="1050"/>
      <c r="W128" s="1051" t="s">
        <v>454</v>
      </c>
      <c r="X128" s="1051"/>
      <c r="Y128" s="1051"/>
      <c r="Z128" s="1052"/>
      <c r="AA128" s="1053">
        <v>455933</v>
      </c>
      <c r="AB128" s="1054"/>
      <c r="AC128" s="1054"/>
      <c r="AD128" s="1054"/>
      <c r="AE128" s="1055"/>
      <c r="AF128" s="1056">
        <v>430311</v>
      </c>
      <c r="AG128" s="1054"/>
      <c r="AH128" s="1054"/>
      <c r="AI128" s="1054"/>
      <c r="AJ128" s="1055"/>
      <c r="AK128" s="1056">
        <v>406010</v>
      </c>
      <c r="AL128" s="1054"/>
      <c r="AM128" s="1054"/>
      <c r="AN128" s="1054"/>
      <c r="AO128" s="1055"/>
      <c r="AP128" s="1057"/>
      <c r="AQ128" s="1058"/>
      <c r="AR128" s="1058"/>
      <c r="AS128" s="1058"/>
      <c r="AT128" s="1059"/>
      <c r="AU128" s="235"/>
      <c r="AV128" s="235"/>
      <c r="AW128" s="235"/>
      <c r="AX128" s="910" t="s">
        <v>455</v>
      </c>
      <c r="AY128" s="911"/>
      <c r="AZ128" s="911"/>
      <c r="BA128" s="911"/>
      <c r="BB128" s="911"/>
      <c r="BC128" s="911"/>
      <c r="BD128" s="911"/>
      <c r="BE128" s="912"/>
      <c r="BF128" s="1060" t="s">
        <v>111</v>
      </c>
      <c r="BG128" s="1061"/>
      <c r="BH128" s="1061"/>
      <c r="BI128" s="1061"/>
      <c r="BJ128" s="1061"/>
      <c r="BK128" s="1061"/>
      <c r="BL128" s="1062"/>
      <c r="BM128" s="1060">
        <v>12.79</v>
      </c>
      <c r="BN128" s="1061"/>
      <c r="BO128" s="1061"/>
      <c r="BP128" s="1061"/>
      <c r="BQ128" s="1061"/>
      <c r="BR128" s="1061"/>
      <c r="BS128" s="1062"/>
      <c r="BT128" s="1060">
        <v>20</v>
      </c>
      <c r="BU128" s="1061"/>
      <c r="BV128" s="1061"/>
      <c r="BW128" s="1061"/>
      <c r="BX128" s="1061"/>
      <c r="BY128" s="1061"/>
      <c r="BZ128" s="1063"/>
      <c r="CA128" s="236"/>
      <c r="CB128" s="236"/>
      <c r="CC128" s="236"/>
      <c r="CD128" s="236"/>
      <c r="CE128" s="236"/>
      <c r="CF128" s="236"/>
      <c r="CG128" s="233"/>
      <c r="CH128" s="233"/>
      <c r="CI128" s="233"/>
      <c r="CJ128" s="234"/>
      <c r="CK128" s="1023"/>
      <c r="CL128" s="1024"/>
      <c r="CM128" s="1024"/>
      <c r="CN128" s="1024"/>
      <c r="CO128" s="1025"/>
      <c r="CP128" s="1064" t="s">
        <v>456</v>
      </c>
      <c r="CQ128" s="1065"/>
      <c r="CR128" s="1065"/>
      <c r="CS128" s="1065"/>
      <c r="CT128" s="1065"/>
      <c r="CU128" s="1065"/>
      <c r="CV128" s="1065"/>
      <c r="CW128" s="1065"/>
      <c r="CX128" s="1065"/>
      <c r="CY128" s="1065"/>
      <c r="CZ128" s="1065"/>
      <c r="DA128" s="1065"/>
      <c r="DB128" s="1065"/>
      <c r="DC128" s="1065"/>
      <c r="DD128" s="1065"/>
      <c r="DE128" s="1065"/>
      <c r="DF128" s="1066"/>
      <c r="DG128" s="1067" t="s">
        <v>111</v>
      </c>
      <c r="DH128" s="1068"/>
      <c r="DI128" s="1068"/>
      <c r="DJ128" s="1068"/>
      <c r="DK128" s="1068"/>
      <c r="DL128" s="1068" t="s">
        <v>111</v>
      </c>
      <c r="DM128" s="1068"/>
      <c r="DN128" s="1068"/>
      <c r="DO128" s="1068"/>
      <c r="DP128" s="1068"/>
      <c r="DQ128" s="1068" t="s">
        <v>111</v>
      </c>
      <c r="DR128" s="1068"/>
      <c r="DS128" s="1068"/>
      <c r="DT128" s="1068"/>
      <c r="DU128" s="1068"/>
      <c r="DV128" s="1069" t="s">
        <v>111</v>
      </c>
      <c r="DW128" s="1069"/>
      <c r="DX128" s="1069"/>
      <c r="DY128" s="1069"/>
      <c r="DZ128" s="1070"/>
    </row>
    <row r="129" spans="1:131" s="199" customFormat="1" ht="26.25" customHeight="1" x14ac:dyDescent="0.15">
      <c r="A129" s="952" t="s">
        <v>90</v>
      </c>
      <c r="B129" s="953"/>
      <c r="C129" s="953"/>
      <c r="D129" s="953"/>
      <c r="E129" s="953"/>
      <c r="F129" s="953"/>
      <c r="G129" s="953"/>
      <c r="H129" s="953"/>
      <c r="I129" s="953"/>
      <c r="J129" s="953"/>
      <c r="K129" s="953"/>
      <c r="L129" s="953"/>
      <c r="M129" s="953"/>
      <c r="N129" s="953"/>
      <c r="O129" s="953"/>
      <c r="P129" s="953"/>
      <c r="Q129" s="953"/>
      <c r="R129" s="953"/>
      <c r="S129" s="953"/>
      <c r="T129" s="953"/>
      <c r="U129" s="953"/>
      <c r="V129" s="953"/>
      <c r="W129" s="1071" t="s">
        <v>457</v>
      </c>
      <c r="X129" s="1072"/>
      <c r="Y129" s="1072"/>
      <c r="Z129" s="1073"/>
      <c r="AA129" s="961">
        <v>14501937</v>
      </c>
      <c r="AB129" s="956"/>
      <c r="AC129" s="956"/>
      <c r="AD129" s="956"/>
      <c r="AE129" s="957"/>
      <c r="AF129" s="955">
        <v>14932745</v>
      </c>
      <c r="AG129" s="956"/>
      <c r="AH129" s="956"/>
      <c r="AI129" s="956"/>
      <c r="AJ129" s="957"/>
      <c r="AK129" s="955">
        <v>14784865</v>
      </c>
      <c r="AL129" s="956"/>
      <c r="AM129" s="956"/>
      <c r="AN129" s="956"/>
      <c r="AO129" s="957"/>
      <c r="AP129" s="1074"/>
      <c r="AQ129" s="1075"/>
      <c r="AR129" s="1075"/>
      <c r="AS129" s="1075"/>
      <c r="AT129" s="1076"/>
      <c r="AU129" s="237"/>
      <c r="AV129" s="237"/>
      <c r="AW129" s="237"/>
      <c r="AX129" s="1077" t="s">
        <v>458</v>
      </c>
      <c r="AY129" s="927"/>
      <c r="AZ129" s="927"/>
      <c r="BA129" s="927"/>
      <c r="BB129" s="927"/>
      <c r="BC129" s="927"/>
      <c r="BD129" s="927"/>
      <c r="BE129" s="928"/>
      <c r="BF129" s="1078" t="s">
        <v>111</v>
      </c>
      <c r="BG129" s="1079"/>
      <c r="BH129" s="1079"/>
      <c r="BI129" s="1079"/>
      <c r="BJ129" s="1079"/>
      <c r="BK129" s="1079"/>
      <c r="BL129" s="1080"/>
      <c r="BM129" s="1078">
        <v>17.79</v>
      </c>
      <c r="BN129" s="1079"/>
      <c r="BO129" s="1079"/>
      <c r="BP129" s="1079"/>
      <c r="BQ129" s="1079"/>
      <c r="BR129" s="1079"/>
      <c r="BS129" s="1080"/>
      <c r="BT129" s="1078">
        <v>30</v>
      </c>
      <c r="BU129" s="1081"/>
      <c r="BV129" s="1081"/>
      <c r="BW129" s="1081"/>
      <c r="BX129" s="1081"/>
      <c r="BY129" s="1081"/>
      <c r="BZ129" s="108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52" t="s">
        <v>459</v>
      </c>
      <c r="B130" s="953"/>
      <c r="C130" s="953"/>
      <c r="D130" s="953"/>
      <c r="E130" s="953"/>
      <c r="F130" s="953"/>
      <c r="G130" s="953"/>
      <c r="H130" s="953"/>
      <c r="I130" s="953"/>
      <c r="J130" s="953"/>
      <c r="K130" s="953"/>
      <c r="L130" s="953"/>
      <c r="M130" s="953"/>
      <c r="N130" s="953"/>
      <c r="O130" s="953"/>
      <c r="P130" s="953"/>
      <c r="Q130" s="953"/>
      <c r="R130" s="953"/>
      <c r="S130" s="953"/>
      <c r="T130" s="953"/>
      <c r="U130" s="953"/>
      <c r="V130" s="953"/>
      <c r="W130" s="1071" t="s">
        <v>460</v>
      </c>
      <c r="X130" s="1072"/>
      <c r="Y130" s="1072"/>
      <c r="Z130" s="1073"/>
      <c r="AA130" s="961">
        <v>2059508</v>
      </c>
      <c r="AB130" s="956"/>
      <c r="AC130" s="956"/>
      <c r="AD130" s="956"/>
      <c r="AE130" s="957"/>
      <c r="AF130" s="955">
        <v>1957113</v>
      </c>
      <c r="AG130" s="956"/>
      <c r="AH130" s="956"/>
      <c r="AI130" s="956"/>
      <c r="AJ130" s="957"/>
      <c r="AK130" s="955">
        <v>2012066</v>
      </c>
      <c r="AL130" s="956"/>
      <c r="AM130" s="956"/>
      <c r="AN130" s="956"/>
      <c r="AO130" s="957"/>
      <c r="AP130" s="1074"/>
      <c r="AQ130" s="1075"/>
      <c r="AR130" s="1075"/>
      <c r="AS130" s="1075"/>
      <c r="AT130" s="1076"/>
      <c r="AU130" s="237"/>
      <c r="AV130" s="237"/>
      <c r="AW130" s="237"/>
      <c r="AX130" s="1077" t="s">
        <v>461</v>
      </c>
      <c r="AY130" s="927"/>
      <c r="AZ130" s="927"/>
      <c r="BA130" s="927"/>
      <c r="BB130" s="927"/>
      <c r="BC130" s="927"/>
      <c r="BD130" s="927"/>
      <c r="BE130" s="928"/>
      <c r="BF130" s="1083">
        <v>8.1</v>
      </c>
      <c r="BG130" s="1084"/>
      <c r="BH130" s="1084"/>
      <c r="BI130" s="1084"/>
      <c r="BJ130" s="1084"/>
      <c r="BK130" s="1084"/>
      <c r="BL130" s="1085"/>
      <c r="BM130" s="1083">
        <v>25</v>
      </c>
      <c r="BN130" s="1084"/>
      <c r="BO130" s="1084"/>
      <c r="BP130" s="1084"/>
      <c r="BQ130" s="1084"/>
      <c r="BR130" s="1084"/>
      <c r="BS130" s="1085"/>
      <c r="BT130" s="1083">
        <v>35</v>
      </c>
      <c r="BU130" s="1086"/>
      <c r="BV130" s="1086"/>
      <c r="BW130" s="1086"/>
      <c r="BX130" s="1086"/>
      <c r="BY130" s="1086"/>
      <c r="BZ130" s="10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462</v>
      </c>
      <c r="X131" s="1091"/>
      <c r="Y131" s="1091"/>
      <c r="Z131" s="1092"/>
      <c r="AA131" s="995">
        <v>12442429</v>
      </c>
      <c r="AB131" s="996"/>
      <c r="AC131" s="996"/>
      <c r="AD131" s="996"/>
      <c r="AE131" s="997"/>
      <c r="AF131" s="998">
        <v>12975632</v>
      </c>
      <c r="AG131" s="996"/>
      <c r="AH131" s="996"/>
      <c r="AI131" s="996"/>
      <c r="AJ131" s="997"/>
      <c r="AK131" s="998">
        <v>12772799</v>
      </c>
      <c r="AL131" s="996"/>
      <c r="AM131" s="996"/>
      <c r="AN131" s="996"/>
      <c r="AO131" s="997"/>
      <c r="AP131" s="1093"/>
      <c r="AQ131" s="1094"/>
      <c r="AR131" s="1094"/>
      <c r="AS131" s="1094"/>
      <c r="AT131" s="1095"/>
      <c r="AU131" s="237"/>
      <c r="AV131" s="237"/>
      <c r="AW131" s="237"/>
      <c r="AX131" s="1119" t="s">
        <v>463</v>
      </c>
      <c r="AY131" s="1065"/>
      <c r="AZ131" s="1065"/>
      <c r="BA131" s="1065"/>
      <c r="BB131" s="1065"/>
      <c r="BC131" s="1065"/>
      <c r="BD131" s="1065"/>
      <c r="BE131" s="1066"/>
      <c r="BF131" s="1096">
        <v>6.5</v>
      </c>
      <c r="BG131" s="1097"/>
      <c r="BH131" s="1097"/>
      <c r="BI131" s="1097"/>
      <c r="BJ131" s="1097"/>
      <c r="BK131" s="1097"/>
      <c r="BL131" s="1098"/>
      <c r="BM131" s="1096">
        <v>350</v>
      </c>
      <c r="BN131" s="1097"/>
      <c r="BO131" s="1097"/>
      <c r="BP131" s="1097"/>
      <c r="BQ131" s="1097"/>
      <c r="BR131" s="1097"/>
      <c r="BS131" s="1098"/>
      <c r="BT131" s="1099"/>
      <c r="BU131" s="1100"/>
      <c r="BV131" s="1100"/>
      <c r="BW131" s="1100"/>
      <c r="BX131" s="1100"/>
      <c r="BY131" s="1100"/>
      <c r="BZ131" s="110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02" t="s">
        <v>464</v>
      </c>
      <c r="B132" s="1103"/>
      <c r="C132" s="1103"/>
      <c r="D132" s="1103"/>
      <c r="E132" s="1103"/>
      <c r="F132" s="1103"/>
      <c r="G132" s="1103"/>
      <c r="H132" s="1103"/>
      <c r="I132" s="1103"/>
      <c r="J132" s="1103"/>
      <c r="K132" s="1103"/>
      <c r="L132" s="1103"/>
      <c r="M132" s="1103"/>
      <c r="N132" s="1103"/>
      <c r="O132" s="1103"/>
      <c r="P132" s="1103"/>
      <c r="Q132" s="1103"/>
      <c r="R132" s="1103"/>
      <c r="S132" s="1103"/>
      <c r="T132" s="1103"/>
      <c r="U132" s="1103"/>
      <c r="V132" s="1106" t="s">
        <v>465</v>
      </c>
      <c r="W132" s="1106"/>
      <c r="X132" s="1106"/>
      <c r="Y132" s="1106"/>
      <c r="Z132" s="1107"/>
      <c r="AA132" s="1108">
        <v>9.3787635839999997</v>
      </c>
      <c r="AB132" s="1109"/>
      <c r="AC132" s="1109"/>
      <c r="AD132" s="1109"/>
      <c r="AE132" s="1110"/>
      <c r="AF132" s="1111">
        <v>9.0359991710000003</v>
      </c>
      <c r="AG132" s="1109"/>
      <c r="AH132" s="1109"/>
      <c r="AI132" s="1109"/>
      <c r="AJ132" s="1110"/>
      <c r="AK132" s="1111">
        <v>6.093088915</v>
      </c>
      <c r="AL132" s="1109"/>
      <c r="AM132" s="1109"/>
      <c r="AN132" s="1109"/>
      <c r="AO132" s="1110"/>
      <c r="AP132" s="989"/>
      <c r="AQ132" s="990"/>
      <c r="AR132" s="990"/>
      <c r="AS132" s="990"/>
      <c r="AT132" s="1112"/>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04"/>
      <c r="B133" s="1105"/>
      <c r="C133" s="1105"/>
      <c r="D133" s="1105"/>
      <c r="E133" s="1105"/>
      <c r="F133" s="1105"/>
      <c r="G133" s="1105"/>
      <c r="H133" s="1105"/>
      <c r="I133" s="1105"/>
      <c r="J133" s="1105"/>
      <c r="K133" s="1105"/>
      <c r="L133" s="1105"/>
      <c r="M133" s="1105"/>
      <c r="N133" s="1105"/>
      <c r="O133" s="1105"/>
      <c r="P133" s="1105"/>
      <c r="Q133" s="1105"/>
      <c r="R133" s="1105"/>
      <c r="S133" s="1105"/>
      <c r="T133" s="1105"/>
      <c r="U133" s="1105"/>
      <c r="V133" s="1113" t="s">
        <v>466</v>
      </c>
      <c r="W133" s="1113"/>
      <c r="X133" s="1113"/>
      <c r="Y133" s="1113"/>
      <c r="Z133" s="1114"/>
      <c r="AA133" s="1115">
        <v>9.9</v>
      </c>
      <c r="AB133" s="1116"/>
      <c r="AC133" s="1116"/>
      <c r="AD133" s="1116"/>
      <c r="AE133" s="1117"/>
      <c r="AF133" s="1115">
        <v>9.6999999999999993</v>
      </c>
      <c r="AG133" s="1116"/>
      <c r="AH133" s="1116"/>
      <c r="AI133" s="1116"/>
      <c r="AJ133" s="1117"/>
      <c r="AK133" s="1115">
        <v>8.1</v>
      </c>
      <c r="AL133" s="1116"/>
      <c r="AM133" s="1116"/>
      <c r="AN133" s="1116"/>
      <c r="AO133" s="1117"/>
      <c r="AP133" s="1032"/>
      <c r="AQ133" s="1033"/>
      <c r="AR133" s="1033"/>
      <c r="AS133" s="103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AU66:AY67"/>
    <mergeCell ref="AZ66:BD67"/>
    <mergeCell ref="BS66:CG66"/>
    <mergeCell ref="CH66:CL66"/>
    <mergeCell ref="CM66:CQ66"/>
    <mergeCell ref="AF62:AJ62"/>
    <mergeCell ref="AK62:AO62"/>
    <mergeCell ref="AP62:AT62"/>
    <mergeCell ref="AU62:AY62"/>
    <mergeCell ref="AZ62:BD62"/>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B64:DF64"/>
    <mergeCell ref="DG64:DK64"/>
    <mergeCell ref="CH63:CL63"/>
    <mergeCell ref="CM63:CQ63"/>
    <mergeCell ref="CR63:CV63"/>
    <mergeCell ref="CW63:DA63"/>
    <mergeCell ref="DB63:DF63"/>
    <mergeCell ref="DG63:DK63"/>
    <mergeCell ref="V61:Z61"/>
    <mergeCell ref="BS64:CG64"/>
    <mergeCell ref="CH64:CL64"/>
    <mergeCell ref="CM64:CQ64"/>
    <mergeCell ref="CR64:CV64"/>
    <mergeCell ref="CW64:DA64"/>
    <mergeCell ref="AP63:AT63"/>
    <mergeCell ref="AU63:AY63"/>
    <mergeCell ref="AZ63:BD63"/>
    <mergeCell ref="BE63:BI63"/>
    <mergeCell ref="CW62:DA62"/>
    <mergeCell ref="DB62:DF62"/>
    <mergeCell ref="DG62:DK62"/>
    <mergeCell ref="DV59:DZ59"/>
    <mergeCell ref="DV60:DZ60"/>
    <mergeCell ref="AK59:AO59"/>
    <mergeCell ref="AP59:AT59"/>
    <mergeCell ref="AU59:AY59"/>
    <mergeCell ref="AZ59:BD59"/>
    <mergeCell ref="DL60:DP60"/>
    <mergeCell ref="DB60:DF60"/>
    <mergeCell ref="DG60:DK60"/>
    <mergeCell ref="BS59:CG59"/>
    <mergeCell ref="BJ63:BN63"/>
    <mergeCell ref="BS63:CG63"/>
    <mergeCell ref="CR61:CV61"/>
    <mergeCell ref="CW61:DA61"/>
    <mergeCell ref="DB61:DF61"/>
    <mergeCell ref="DG61:DK61"/>
    <mergeCell ref="AF61:AJ61"/>
    <mergeCell ref="DL61:DP61"/>
    <mergeCell ref="DQ61:DU61"/>
    <mergeCell ref="AU61:AY61"/>
    <mergeCell ref="AZ61:BD61"/>
    <mergeCell ref="BE61:BI61"/>
    <mergeCell ref="BS61:CG61"/>
    <mergeCell ref="CH61:CL61"/>
    <mergeCell ref="CM61:CQ61"/>
    <mergeCell ref="DL63:DP63"/>
    <mergeCell ref="DQ63:DU63"/>
    <mergeCell ref="DV63:DZ63"/>
    <mergeCell ref="B62:P62"/>
    <mergeCell ref="Q62:U62"/>
    <mergeCell ref="V62:Z62"/>
    <mergeCell ref="AA62:AE62"/>
    <mergeCell ref="DL62:DP62"/>
    <mergeCell ref="DQ62:DU62"/>
    <mergeCell ref="DV62:DZ62"/>
    <mergeCell ref="BE62:BI62"/>
    <mergeCell ref="BJ62:BN62"/>
    <mergeCell ref="BS62:CG62"/>
    <mergeCell ref="CH62:CL62"/>
    <mergeCell ref="CM62:CQ62"/>
    <mergeCell ref="CR62:CV62"/>
    <mergeCell ref="DV61:DZ61"/>
    <mergeCell ref="B63:P63"/>
    <mergeCell ref="Q63:U63"/>
    <mergeCell ref="V63:Z63"/>
    <mergeCell ref="AA63:AE63"/>
    <mergeCell ref="AF63:AJ63"/>
    <mergeCell ref="AK63:AO63"/>
    <mergeCell ref="B60:P60"/>
    <mergeCell ref="Q60:U60"/>
    <mergeCell ref="V60:Z60"/>
    <mergeCell ref="AA60:AE60"/>
    <mergeCell ref="AF60:AJ60"/>
    <mergeCell ref="BE59:BI59"/>
    <mergeCell ref="CM58:CQ58"/>
    <mergeCell ref="DB59:DF59"/>
    <mergeCell ref="DG59:DK59"/>
    <mergeCell ref="DL59:DP59"/>
    <mergeCell ref="DQ59:DU59"/>
    <mergeCell ref="DL57:DP57"/>
    <mergeCell ref="DQ57:DU57"/>
    <mergeCell ref="CR57:CV57"/>
    <mergeCell ref="CW57:DA57"/>
    <mergeCell ref="DB57:DF57"/>
    <mergeCell ref="AK61:AO61"/>
    <mergeCell ref="AP61:AT61"/>
    <mergeCell ref="CH60:CL60"/>
    <mergeCell ref="CM60:CQ60"/>
    <mergeCell ref="CR60:CV60"/>
    <mergeCell ref="CW60:DA60"/>
    <mergeCell ref="AK60:AO60"/>
    <mergeCell ref="B59:P59"/>
    <mergeCell ref="Q59:U59"/>
    <mergeCell ref="V59:Z59"/>
    <mergeCell ref="DQ60:DU60"/>
    <mergeCell ref="B61:P61"/>
    <mergeCell ref="Q61:U61"/>
    <mergeCell ref="AA59:AE59"/>
    <mergeCell ref="AF59:AJ59"/>
    <mergeCell ref="AA61:AE61"/>
    <mergeCell ref="Q58:U58"/>
    <mergeCell ref="V58:Z58"/>
    <mergeCell ref="AA58:AE58"/>
    <mergeCell ref="AF58:AJ58"/>
    <mergeCell ref="AK58:AO58"/>
    <mergeCell ref="AP58:AT58"/>
    <mergeCell ref="CH57:CL57"/>
    <mergeCell ref="CM57:CQ57"/>
    <mergeCell ref="CH59:CL59"/>
    <mergeCell ref="CM59:CQ59"/>
    <mergeCell ref="CR59:CV59"/>
    <mergeCell ref="CW59:DA59"/>
    <mergeCell ref="AP60:AT60"/>
    <mergeCell ref="AU60:AY60"/>
    <mergeCell ref="AZ60:BD60"/>
    <mergeCell ref="BE60:BI60"/>
    <mergeCell ref="BS60:CG60"/>
    <mergeCell ref="B57:P57"/>
    <mergeCell ref="Q57:U57"/>
    <mergeCell ref="V57:Z57"/>
    <mergeCell ref="AA57:AE57"/>
    <mergeCell ref="AF57:AJ57"/>
    <mergeCell ref="BE56:BI56"/>
    <mergeCell ref="AU58:AY58"/>
    <mergeCell ref="AZ58:BD58"/>
    <mergeCell ref="BE58:BI58"/>
    <mergeCell ref="BS58:CG58"/>
    <mergeCell ref="CH58:CL58"/>
    <mergeCell ref="DB56:DF56"/>
    <mergeCell ref="BS56:CG56"/>
    <mergeCell ref="CH56:CL56"/>
    <mergeCell ref="CM56:CQ56"/>
    <mergeCell ref="CR56:CV56"/>
    <mergeCell ref="DV58:DZ58"/>
    <mergeCell ref="CR58:CV58"/>
    <mergeCell ref="CW58:DA58"/>
    <mergeCell ref="DB58:DF58"/>
    <mergeCell ref="DG58:DK58"/>
    <mergeCell ref="DL58:DP58"/>
    <mergeCell ref="DQ58:DU58"/>
    <mergeCell ref="DG57:DK57"/>
    <mergeCell ref="AK57:AO57"/>
    <mergeCell ref="AP57:AT57"/>
    <mergeCell ref="AU57:AY57"/>
    <mergeCell ref="AZ57:BD57"/>
    <mergeCell ref="BE57:BI57"/>
    <mergeCell ref="BS57:CG57"/>
    <mergeCell ref="DV57:DZ57"/>
    <mergeCell ref="B58:P58"/>
    <mergeCell ref="AZ56:BD56"/>
    <mergeCell ref="CR55:CV55"/>
    <mergeCell ref="CW55:DA55"/>
    <mergeCell ref="DB55:DF55"/>
    <mergeCell ref="DG55:DK55"/>
    <mergeCell ref="DL55:DP55"/>
    <mergeCell ref="CW56:DA56"/>
    <mergeCell ref="DV55:DZ55"/>
    <mergeCell ref="B56:P56"/>
    <mergeCell ref="Q56:U56"/>
    <mergeCell ref="V56:Z56"/>
    <mergeCell ref="AA56:AE56"/>
    <mergeCell ref="AF56:AJ56"/>
    <mergeCell ref="AK56:AO56"/>
    <mergeCell ref="AP56:AT56"/>
    <mergeCell ref="AU56:AY56"/>
    <mergeCell ref="DG56:DK56"/>
    <mergeCell ref="DL56:DP56"/>
    <mergeCell ref="DQ56:DU56"/>
    <mergeCell ref="DV56:DZ56"/>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V7:DZ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DG7:DK7"/>
    <mergeCell ref="DL7:DP7"/>
    <mergeCell ref="DQ7:DU7"/>
    <mergeCell ref="AK7:AO7"/>
    <mergeCell ref="AP7:AT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38" t="s">
        <v>469</v>
      </c>
      <c r="L7" s="256"/>
      <c r="M7" s="257" t="s">
        <v>470</v>
      </c>
      <c r="N7" s="258"/>
    </row>
    <row r="8" spans="1:16" x14ac:dyDescent="0.15">
      <c r="A8" s="250"/>
      <c r="B8" s="246"/>
      <c r="C8" s="246"/>
      <c r="D8" s="246"/>
      <c r="E8" s="246"/>
      <c r="F8" s="246"/>
      <c r="G8" s="259"/>
      <c r="H8" s="260"/>
      <c r="I8" s="260"/>
      <c r="J8" s="261"/>
      <c r="K8" s="1139"/>
      <c r="L8" s="262" t="s">
        <v>471</v>
      </c>
      <c r="M8" s="263" t="s">
        <v>472</v>
      </c>
      <c r="N8" s="264" t="s">
        <v>473</v>
      </c>
    </row>
    <row r="9" spans="1:16" x14ac:dyDescent="0.15">
      <c r="A9" s="250"/>
      <c r="B9" s="246"/>
      <c r="C9" s="246"/>
      <c r="D9" s="246"/>
      <c r="E9" s="246"/>
      <c r="F9" s="246"/>
      <c r="G9" s="1120" t="s">
        <v>474</v>
      </c>
      <c r="H9" s="1121"/>
      <c r="I9" s="1121"/>
      <c r="J9" s="1122"/>
      <c r="K9" s="265">
        <v>4036606</v>
      </c>
      <c r="L9" s="266">
        <v>57096</v>
      </c>
      <c r="M9" s="267">
        <v>62051</v>
      </c>
      <c r="N9" s="268">
        <v>-8</v>
      </c>
    </row>
    <row r="10" spans="1:16" x14ac:dyDescent="0.15">
      <c r="A10" s="250"/>
      <c r="B10" s="246"/>
      <c r="C10" s="246"/>
      <c r="D10" s="246"/>
      <c r="E10" s="246"/>
      <c r="F10" s="246"/>
      <c r="G10" s="1120" t="s">
        <v>475</v>
      </c>
      <c r="H10" s="1121"/>
      <c r="I10" s="1121"/>
      <c r="J10" s="1122"/>
      <c r="K10" s="269">
        <v>231741</v>
      </c>
      <c r="L10" s="270">
        <v>3278</v>
      </c>
      <c r="M10" s="271">
        <v>5713</v>
      </c>
      <c r="N10" s="272">
        <v>-42.6</v>
      </c>
    </row>
    <row r="11" spans="1:16" ht="13.5" customHeight="1" x14ac:dyDescent="0.15">
      <c r="A11" s="250"/>
      <c r="B11" s="246"/>
      <c r="C11" s="246"/>
      <c r="D11" s="246"/>
      <c r="E11" s="246"/>
      <c r="F11" s="246"/>
      <c r="G11" s="1120" t="s">
        <v>476</v>
      </c>
      <c r="H11" s="1121"/>
      <c r="I11" s="1121"/>
      <c r="J11" s="1122"/>
      <c r="K11" s="269">
        <v>1017057</v>
      </c>
      <c r="L11" s="270">
        <v>14386</v>
      </c>
      <c r="M11" s="271">
        <v>5796</v>
      </c>
      <c r="N11" s="272">
        <v>148.19999999999999</v>
      </c>
    </row>
    <row r="12" spans="1:16" ht="13.5" customHeight="1" x14ac:dyDescent="0.15">
      <c r="A12" s="250"/>
      <c r="B12" s="246"/>
      <c r="C12" s="246"/>
      <c r="D12" s="246"/>
      <c r="E12" s="246"/>
      <c r="F12" s="246"/>
      <c r="G12" s="1120" t="s">
        <v>477</v>
      </c>
      <c r="H12" s="1121"/>
      <c r="I12" s="1121"/>
      <c r="J12" s="1122"/>
      <c r="K12" s="269">
        <v>206062</v>
      </c>
      <c r="L12" s="270">
        <v>2915</v>
      </c>
      <c r="M12" s="271">
        <v>1167</v>
      </c>
      <c r="N12" s="272">
        <v>149.80000000000001</v>
      </c>
    </row>
    <row r="13" spans="1:16" ht="13.5" customHeight="1" x14ac:dyDescent="0.15">
      <c r="A13" s="250"/>
      <c r="B13" s="246"/>
      <c r="C13" s="246"/>
      <c r="D13" s="246"/>
      <c r="E13" s="246"/>
      <c r="F13" s="246"/>
      <c r="G13" s="1120" t="s">
        <v>478</v>
      </c>
      <c r="H13" s="1121"/>
      <c r="I13" s="1121"/>
      <c r="J13" s="1122"/>
      <c r="K13" s="269" t="s">
        <v>479</v>
      </c>
      <c r="L13" s="270" t="s">
        <v>479</v>
      </c>
      <c r="M13" s="271">
        <v>0</v>
      </c>
      <c r="N13" s="272" t="s">
        <v>479</v>
      </c>
    </row>
    <row r="14" spans="1:16" ht="13.5" customHeight="1" x14ac:dyDescent="0.15">
      <c r="A14" s="250"/>
      <c r="B14" s="246"/>
      <c r="C14" s="246"/>
      <c r="D14" s="246"/>
      <c r="E14" s="246"/>
      <c r="F14" s="246"/>
      <c r="G14" s="1120" t="s">
        <v>480</v>
      </c>
      <c r="H14" s="1121"/>
      <c r="I14" s="1121"/>
      <c r="J14" s="1122"/>
      <c r="K14" s="269">
        <v>200657</v>
      </c>
      <c r="L14" s="270">
        <v>2838</v>
      </c>
      <c r="M14" s="271">
        <v>2337</v>
      </c>
      <c r="N14" s="272">
        <v>21.4</v>
      </c>
    </row>
    <row r="15" spans="1:16" ht="13.5" customHeight="1" x14ac:dyDescent="0.15">
      <c r="A15" s="250"/>
      <c r="B15" s="246"/>
      <c r="C15" s="246"/>
      <c r="D15" s="246"/>
      <c r="E15" s="246"/>
      <c r="F15" s="246"/>
      <c r="G15" s="1120" t="s">
        <v>481</v>
      </c>
      <c r="H15" s="1121"/>
      <c r="I15" s="1121"/>
      <c r="J15" s="1122"/>
      <c r="K15" s="269">
        <v>33495</v>
      </c>
      <c r="L15" s="270">
        <v>474</v>
      </c>
      <c r="M15" s="271">
        <v>1594</v>
      </c>
      <c r="N15" s="272">
        <v>-70.3</v>
      </c>
    </row>
    <row r="16" spans="1:16" x14ac:dyDescent="0.15">
      <c r="A16" s="250"/>
      <c r="B16" s="246"/>
      <c r="C16" s="246"/>
      <c r="D16" s="246"/>
      <c r="E16" s="246"/>
      <c r="F16" s="246"/>
      <c r="G16" s="1123" t="s">
        <v>482</v>
      </c>
      <c r="H16" s="1124"/>
      <c r="I16" s="1124"/>
      <c r="J16" s="1125"/>
      <c r="K16" s="270">
        <v>-409046</v>
      </c>
      <c r="L16" s="270">
        <v>-5786</v>
      </c>
      <c r="M16" s="271">
        <v>-5993</v>
      </c>
      <c r="N16" s="272">
        <v>-3.5</v>
      </c>
    </row>
    <row r="17" spans="1:16" x14ac:dyDescent="0.15">
      <c r="A17" s="250"/>
      <c r="B17" s="246"/>
      <c r="C17" s="246"/>
      <c r="D17" s="246"/>
      <c r="E17" s="246"/>
      <c r="F17" s="246"/>
      <c r="G17" s="1123" t="s">
        <v>170</v>
      </c>
      <c r="H17" s="1124"/>
      <c r="I17" s="1124"/>
      <c r="J17" s="1125"/>
      <c r="K17" s="270">
        <v>5316572</v>
      </c>
      <c r="L17" s="270">
        <v>75201</v>
      </c>
      <c r="M17" s="271">
        <v>72665</v>
      </c>
      <c r="N17" s="272">
        <v>3.5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26" t="s">
        <v>487</v>
      </c>
      <c r="H21" s="1127"/>
      <c r="I21" s="1127"/>
      <c r="J21" s="1128"/>
      <c r="K21" s="282">
        <v>5.57</v>
      </c>
      <c r="L21" s="283">
        <v>7.22</v>
      </c>
      <c r="M21" s="284">
        <v>-1.65</v>
      </c>
      <c r="N21" s="251"/>
      <c r="O21" s="285"/>
      <c r="P21" s="281"/>
    </row>
    <row r="22" spans="1:16" s="286" customFormat="1" x14ac:dyDescent="0.15">
      <c r="A22" s="281"/>
      <c r="B22" s="251"/>
      <c r="C22" s="251"/>
      <c r="D22" s="251"/>
      <c r="E22" s="251"/>
      <c r="F22" s="251"/>
      <c r="G22" s="1126" t="s">
        <v>488</v>
      </c>
      <c r="H22" s="1127"/>
      <c r="I22" s="1127"/>
      <c r="J22" s="1128"/>
      <c r="K22" s="287">
        <v>96.5</v>
      </c>
      <c r="L22" s="288">
        <v>98.4</v>
      </c>
      <c r="M22" s="289">
        <v>-1.9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38" t="s">
        <v>469</v>
      </c>
      <c r="L30" s="256"/>
      <c r="M30" s="257" t="s">
        <v>470</v>
      </c>
      <c r="N30" s="258"/>
    </row>
    <row r="31" spans="1:16" x14ac:dyDescent="0.15">
      <c r="A31" s="250"/>
      <c r="B31" s="246"/>
      <c r="C31" s="246"/>
      <c r="D31" s="246"/>
      <c r="E31" s="246"/>
      <c r="F31" s="246"/>
      <c r="G31" s="259"/>
      <c r="H31" s="260"/>
      <c r="I31" s="260"/>
      <c r="J31" s="261"/>
      <c r="K31" s="1139"/>
      <c r="L31" s="262" t="s">
        <v>471</v>
      </c>
      <c r="M31" s="263" t="s">
        <v>472</v>
      </c>
      <c r="N31" s="264" t="s">
        <v>473</v>
      </c>
    </row>
    <row r="32" spans="1:16" ht="27" customHeight="1" x14ac:dyDescent="0.15">
      <c r="A32" s="250"/>
      <c r="B32" s="246"/>
      <c r="C32" s="246"/>
      <c r="D32" s="246"/>
      <c r="E32" s="246"/>
      <c r="F32" s="246"/>
      <c r="G32" s="1132" t="s">
        <v>492</v>
      </c>
      <c r="H32" s="1133"/>
      <c r="I32" s="1133"/>
      <c r="J32" s="1134"/>
      <c r="K32" s="296">
        <v>2070973</v>
      </c>
      <c r="L32" s="296">
        <v>29293</v>
      </c>
      <c r="M32" s="297">
        <v>39687</v>
      </c>
      <c r="N32" s="298">
        <v>-26.2</v>
      </c>
    </row>
    <row r="33" spans="1:16" ht="13.5" customHeight="1" x14ac:dyDescent="0.15">
      <c r="A33" s="250"/>
      <c r="B33" s="246"/>
      <c r="C33" s="246"/>
      <c r="D33" s="246"/>
      <c r="E33" s="246"/>
      <c r="F33" s="246"/>
      <c r="G33" s="1132" t="s">
        <v>493</v>
      </c>
      <c r="H33" s="1133"/>
      <c r="I33" s="1133"/>
      <c r="J33" s="1134"/>
      <c r="K33" s="296" t="s">
        <v>479</v>
      </c>
      <c r="L33" s="296" t="s">
        <v>479</v>
      </c>
      <c r="M33" s="297" t="s">
        <v>479</v>
      </c>
      <c r="N33" s="298" t="s">
        <v>479</v>
      </c>
    </row>
    <row r="34" spans="1:16" ht="27" customHeight="1" x14ac:dyDescent="0.15">
      <c r="A34" s="250"/>
      <c r="B34" s="246"/>
      <c r="C34" s="246"/>
      <c r="D34" s="246"/>
      <c r="E34" s="246"/>
      <c r="F34" s="246"/>
      <c r="G34" s="1132" t="s">
        <v>494</v>
      </c>
      <c r="H34" s="1133"/>
      <c r="I34" s="1133"/>
      <c r="J34" s="1134"/>
      <c r="K34" s="296" t="s">
        <v>479</v>
      </c>
      <c r="L34" s="296" t="s">
        <v>479</v>
      </c>
      <c r="M34" s="297">
        <v>56</v>
      </c>
      <c r="N34" s="298" t="s">
        <v>479</v>
      </c>
    </row>
    <row r="35" spans="1:16" ht="27" customHeight="1" x14ac:dyDescent="0.15">
      <c r="A35" s="250"/>
      <c r="B35" s="246"/>
      <c r="C35" s="246"/>
      <c r="D35" s="246"/>
      <c r="E35" s="246"/>
      <c r="F35" s="246"/>
      <c r="G35" s="1132" t="s">
        <v>495</v>
      </c>
      <c r="H35" s="1133"/>
      <c r="I35" s="1133"/>
      <c r="J35" s="1134"/>
      <c r="K35" s="296">
        <v>843754</v>
      </c>
      <c r="L35" s="296">
        <v>11935</v>
      </c>
      <c r="M35" s="297">
        <v>13696</v>
      </c>
      <c r="N35" s="298">
        <v>-12.9</v>
      </c>
    </row>
    <row r="36" spans="1:16" ht="27" customHeight="1" x14ac:dyDescent="0.15">
      <c r="A36" s="250"/>
      <c r="B36" s="246"/>
      <c r="C36" s="246"/>
      <c r="D36" s="246"/>
      <c r="E36" s="246"/>
      <c r="F36" s="246"/>
      <c r="G36" s="1132" t="s">
        <v>496</v>
      </c>
      <c r="H36" s="1133"/>
      <c r="I36" s="1133"/>
      <c r="J36" s="1134"/>
      <c r="K36" s="296">
        <v>281418</v>
      </c>
      <c r="L36" s="296">
        <v>3981</v>
      </c>
      <c r="M36" s="297">
        <v>1733</v>
      </c>
      <c r="N36" s="298">
        <v>129.69999999999999</v>
      </c>
    </row>
    <row r="37" spans="1:16" ht="13.5" customHeight="1" x14ac:dyDescent="0.15">
      <c r="A37" s="250"/>
      <c r="B37" s="246"/>
      <c r="C37" s="246"/>
      <c r="D37" s="246"/>
      <c r="E37" s="246"/>
      <c r="F37" s="246"/>
      <c r="G37" s="1132" t="s">
        <v>497</v>
      </c>
      <c r="H37" s="1133"/>
      <c r="I37" s="1133"/>
      <c r="J37" s="1134"/>
      <c r="K37" s="296" t="s">
        <v>479</v>
      </c>
      <c r="L37" s="296" t="s">
        <v>479</v>
      </c>
      <c r="M37" s="297">
        <v>790</v>
      </c>
      <c r="N37" s="298" t="s">
        <v>479</v>
      </c>
    </row>
    <row r="38" spans="1:16" ht="27" customHeight="1" x14ac:dyDescent="0.15">
      <c r="A38" s="250"/>
      <c r="B38" s="246"/>
      <c r="C38" s="246"/>
      <c r="D38" s="246"/>
      <c r="E38" s="246"/>
      <c r="F38" s="246"/>
      <c r="G38" s="1129" t="s">
        <v>498</v>
      </c>
      <c r="H38" s="1130"/>
      <c r="I38" s="1130"/>
      <c r="J38" s="1131"/>
      <c r="K38" s="299">
        <v>189</v>
      </c>
      <c r="L38" s="299">
        <v>3</v>
      </c>
      <c r="M38" s="300">
        <v>1</v>
      </c>
      <c r="N38" s="301">
        <v>200</v>
      </c>
      <c r="O38" s="295"/>
    </row>
    <row r="39" spans="1:16" x14ac:dyDescent="0.15">
      <c r="A39" s="250"/>
      <c r="B39" s="246"/>
      <c r="C39" s="246"/>
      <c r="D39" s="246"/>
      <c r="E39" s="246"/>
      <c r="F39" s="246"/>
      <c r="G39" s="1129" t="s">
        <v>499</v>
      </c>
      <c r="H39" s="1130"/>
      <c r="I39" s="1130"/>
      <c r="J39" s="1131"/>
      <c r="K39" s="302">
        <v>-406010</v>
      </c>
      <c r="L39" s="302">
        <v>-5743</v>
      </c>
      <c r="M39" s="303">
        <v>-5521</v>
      </c>
      <c r="N39" s="304">
        <v>4</v>
      </c>
      <c r="O39" s="295"/>
    </row>
    <row r="40" spans="1:16" ht="27" customHeight="1" x14ac:dyDescent="0.15">
      <c r="A40" s="250"/>
      <c r="B40" s="246"/>
      <c r="C40" s="246"/>
      <c r="D40" s="246"/>
      <c r="E40" s="246"/>
      <c r="F40" s="246"/>
      <c r="G40" s="1132" t="s">
        <v>500</v>
      </c>
      <c r="H40" s="1133"/>
      <c r="I40" s="1133"/>
      <c r="J40" s="1134"/>
      <c r="K40" s="302">
        <v>-2012066</v>
      </c>
      <c r="L40" s="302">
        <v>-28460</v>
      </c>
      <c r="M40" s="303">
        <v>-35785</v>
      </c>
      <c r="N40" s="304">
        <v>-20.5</v>
      </c>
      <c r="O40" s="295"/>
    </row>
    <row r="41" spans="1:16" x14ac:dyDescent="0.15">
      <c r="A41" s="250"/>
      <c r="B41" s="246"/>
      <c r="C41" s="246"/>
      <c r="D41" s="246"/>
      <c r="E41" s="246"/>
      <c r="F41" s="246"/>
      <c r="G41" s="1135" t="s">
        <v>281</v>
      </c>
      <c r="H41" s="1136"/>
      <c r="I41" s="1136"/>
      <c r="J41" s="1137"/>
      <c r="K41" s="296">
        <v>778258</v>
      </c>
      <c r="L41" s="302">
        <v>11008</v>
      </c>
      <c r="M41" s="303">
        <v>14658</v>
      </c>
      <c r="N41" s="304">
        <v>-24.9</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40" t="s">
        <v>469</v>
      </c>
      <c r="J49" s="1142" t="s">
        <v>504</v>
      </c>
      <c r="K49" s="1143"/>
      <c r="L49" s="1143"/>
      <c r="M49" s="1143"/>
      <c r="N49" s="1144"/>
    </row>
    <row r="50" spans="1:14" x14ac:dyDescent="0.15">
      <c r="A50" s="250"/>
      <c r="B50" s="246"/>
      <c r="C50" s="246"/>
      <c r="D50" s="246"/>
      <c r="E50" s="246"/>
      <c r="F50" s="246"/>
      <c r="G50" s="314"/>
      <c r="H50" s="315"/>
      <c r="I50" s="1141"/>
      <c r="J50" s="316" t="s">
        <v>505</v>
      </c>
      <c r="K50" s="317" t="s">
        <v>506</v>
      </c>
      <c r="L50" s="318" t="s">
        <v>507</v>
      </c>
      <c r="M50" s="319" t="s">
        <v>508</v>
      </c>
      <c r="N50" s="320" t="s">
        <v>509</v>
      </c>
    </row>
    <row r="51" spans="1:14" x14ac:dyDescent="0.15">
      <c r="A51" s="250"/>
      <c r="B51" s="246"/>
      <c r="C51" s="246"/>
      <c r="D51" s="246"/>
      <c r="E51" s="246"/>
      <c r="F51" s="246"/>
      <c r="G51" s="312" t="s">
        <v>510</v>
      </c>
      <c r="H51" s="313"/>
      <c r="I51" s="321">
        <v>882631</v>
      </c>
      <c r="J51" s="322">
        <v>12129</v>
      </c>
      <c r="K51" s="323">
        <v>7.2</v>
      </c>
      <c r="L51" s="324">
        <v>50880</v>
      </c>
      <c r="M51" s="325">
        <v>7</v>
      </c>
      <c r="N51" s="326">
        <v>0.2</v>
      </c>
    </row>
    <row r="52" spans="1:14" x14ac:dyDescent="0.15">
      <c r="A52" s="250"/>
      <c r="B52" s="246"/>
      <c r="C52" s="246"/>
      <c r="D52" s="246"/>
      <c r="E52" s="246"/>
      <c r="F52" s="246"/>
      <c r="G52" s="327"/>
      <c r="H52" s="328" t="s">
        <v>511</v>
      </c>
      <c r="I52" s="329">
        <v>668147</v>
      </c>
      <c r="J52" s="330">
        <v>9182</v>
      </c>
      <c r="K52" s="331">
        <v>17.399999999999999</v>
      </c>
      <c r="L52" s="332">
        <v>26879</v>
      </c>
      <c r="M52" s="333">
        <v>2.4</v>
      </c>
      <c r="N52" s="334">
        <v>15</v>
      </c>
    </row>
    <row r="53" spans="1:14" x14ac:dyDescent="0.15">
      <c r="A53" s="250"/>
      <c r="B53" s="246"/>
      <c r="C53" s="246"/>
      <c r="D53" s="246"/>
      <c r="E53" s="246"/>
      <c r="F53" s="246"/>
      <c r="G53" s="312" t="s">
        <v>512</v>
      </c>
      <c r="H53" s="313"/>
      <c r="I53" s="321">
        <v>1325516</v>
      </c>
      <c r="J53" s="322">
        <v>18249</v>
      </c>
      <c r="K53" s="323">
        <v>50.5</v>
      </c>
      <c r="L53" s="324">
        <v>63956</v>
      </c>
      <c r="M53" s="325">
        <v>25.7</v>
      </c>
      <c r="N53" s="326">
        <v>24.8</v>
      </c>
    </row>
    <row r="54" spans="1:14" x14ac:dyDescent="0.15">
      <c r="A54" s="250"/>
      <c r="B54" s="246"/>
      <c r="C54" s="246"/>
      <c r="D54" s="246"/>
      <c r="E54" s="246"/>
      <c r="F54" s="246"/>
      <c r="G54" s="327"/>
      <c r="H54" s="328" t="s">
        <v>511</v>
      </c>
      <c r="I54" s="329">
        <v>899539</v>
      </c>
      <c r="J54" s="330">
        <v>12384</v>
      </c>
      <c r="K54" s="331">
        <v>34.9</v>
      </c>
      <c r="L54" s="332">
        <v>29239</v>
      </c>
      <c r="M54" s="333">
        <v>8.8000000000000007</v>
      </c>
      <c r="N54" s="334">
        <v>26.1</v>
      </c>
    </row>
    <row r="55" spans="1:14" x14ac:dyDescent="0.15">
      <c r="A55" s="250"/>
      <c r="B55" s="246"/>
      <c r="C55" s="246"/>
      <c r="D55" s="246"/>
      <c r="E55" s="246"/>
      <c r="F55" s="246"/>
      <c r="G55" s="312" t="s">
        <v>513</v>
      </c>
      <c r="H55" s="313"/>
      <c r="I55" s="321">
        <v>921268</v>
      </c>
      <c r="J55" s="322">
        <v>12775</v>
      </c>
      <c r="K55" s="323">
        <v>-30</v>
      </c>
      <c r="L55" s="324">
        <v>66255</v>
      </c>
      <c r="M55" s="325">
        <v>3.6</v>
      </c>
      <c r="N55" s="326">
        <v>-33.6</v>
      </c>
    </row>
    <row r="56" spans="1:14" x14ac:dyDescent="0.15">
      <c r="A56" s="250"/>
      <c r="B56" s="246"/>
      <c r="C56" s="246"/>
      <c r="D56" s="246"/>
      <c r="E56" s="246"/>
      <c r="F56" s="246"/>
      <c r="G56" s="327"/>
      <c r="H56" s="328" t="s">
        <v>511</v>
      </c>
      <c r="I56" s="329">
        <v>661837</v>
      </c>
      <c r="J56" s="330">
        <v>9177</v>
      </c>
      <c r="K56" s="331">
        <v>-25.9</v>
      </c>
      <c r="L56" s="332">
        <v>31822</v>
      </c>
      <c r="M56" s="333">
        <v>8.8000000000000007</v>
      </c>
      <c r="N56" s="334">
        <v>-34.700000000000003</v>
      </c>
    </row>
    <row r="57" spans="1:14" x14ac:dyDescent="0.15">
      <c r="A57" s="250"/>
      <c r="B57" s="246"/>
      <c r="C57" s="246"/>
      <c r="D57" s="246"/>
      <c r="E57" s="246"/>
      <c r="F57" s="246"/>
      <c r="G57" s="312" t="s">
        <v>514</v>
      </c>
      <c r="H57" s="313"/>
      <c r="I57" s="321">
        <v>797601</v>
      </c>
      <c r="J57" s="322">
        <v>11180</v>
      </c>
      <c r="K57" s="323">
        <v>-12.5</v>
      </c>
      <c r="L57" s="324">
        <v>54227</v>
      </c>
      <c r="M57" s="325">
        <v>-18.2</v>
      </c>
      <c r="N57" s="326">
        <v>5.7</v>
      </c>
    </row>
    <row r="58" spans="1:14" x14ac:dyDescent="0.15">
      <c r="A58" s="250"/>
      <c r="B58" s="246"/>
      <c r="C58" s="246"/>
      <c r="D58" s="246"/>
      <c r="E58" s="246"/>
      <c r="F58" s="246"/>
      <c r="G58" s="327"/>
      <c r="H58" s="328" t="s">
        <v>511</v>
      </c>
      <c r="I58" s="329">
        <v>594106</v>
      </c>
      <c r="J58" s="330">
        <v>8327</v>
      </c>
      <c r="K58" s="331">
        <v>-9.3000000000000007</v>
      </c>
      <c r="L58" s="332">
        <v>29694</v>
      </c>
      <c r="M58" s="333">
        <v>-6.7</v>
      </c>
      <c r="N58" s="334">
        <v>-2.6</v>
      </c>
    </row>
    <row r="59" spans="1:14" x14ac:dyDescent="0.15">
      <c r="A59" s="250"/>
      <c r="B59" s="246"/>
      <c r="C59" s="246"/>
      <c r="D59" s="246"/>
      <c r="E59" s="246"/>
      <c r="F59" s="246"/>
      <c r="G59" s="312" t="s">
        <v>515</v>
      </c>
      <c r="H59" s="313"/>
      <c r="I59" s="321">
        <v>932413</v>
      </c>
      <c r="J59" s="322">
        <v>13189</v>
      </c>
      <c r="K59" s="323">
        <v>18</v>
      </c>
      <c r="L59" s="324">
        <v>57295</v>
      </c>
      <c r="M59" s="325">
        <v>5.7</v>
      </c>
      <c r="N59" s="326">
        <v>12.3</v>
      </c>
    </row>
    <row r="60" spans="1:14" x14ac:dyDescent="0.15">
      <c r="A60" s="250"/>
      <c r="B60" s="246"/>
      <c r="C60" s="246"/>
      <c r="D60" s="246"/>
      <c r="E60" s="246"/>
      <c r="F60" s="246"/>
      <c r="G60" s="327"/>
      <c r="H60" s="328" t="s">
        <v>511</v>
      </c>
      <c r="I60" s="335">
        <v>459341</v>
      </c>
      <c r="J60" s="330">
        <v>6497</v>
      </c>
      <c r="K60" s="331">
        <v>-22</v>
      </c>
      <c r="L60" s="332">
        <v>32771</v>
      </c>
      <c r="M60" s="333">
        <v>10.4</v>
      </c>
      <c r="N60" s="334">
        <v>-32.4</v>
      </c>
    </row>
    <row r="61" spans="1:14" x14ac:dyDescent="0.15">
      <c r="A61" s="250"/>
      <c r="B61" s="246"/>
      <c r="C61" s="246"/>
      <c r="D61" s="246"/>
      <c r="E61" s="246"/>
      <c r="F61" s="246"/>
      <c r="G61" s="312" t="s">
        <v>516</v>
      </c>
      <c r="H61" s="336"/>
      <c r="I61" s="337">
        <v>971886</v>
      </c>
      <c r="J61" s="338">
        <v>13504</v>
      </c>
      <c r="K61" s="339">
        <v>6.6</v>
      </c>
      <c r="L61" s="340">
        <v>58523</v>
      </c>
      <c r="M61" s="341">
        <v>4.8</v>
      </c>
      <c r="N61" s="326">
        <v>1.8</v>
      </c>
    </row>
    <row r="62" spans="1:14" x14ac:dyDescent="0.15">
      <c r="A62" s="250"/>
      <c r="B62" s="246"/>
      <c r="C62" s="246"/>
      <c r="D62" s="246"/>
      <c r="E62" s="246"/>
      <c r="F62" s="246"/>
      <c r="G62" s="327"/>
      <c r="H62" s="328" t="s">
        <v>511</v>
      </c>
      <c r="I62" s="329">
        <v>656594</v>
      </c>
      <c r="J62" s="330">
        <v>9113</v>
      </c>
      <c r="K62" s="331">
        <v>-1</v>
      </c>
      <c r="L62" s="332">
        <v>30081</v>
      </c>
      <c r="M62" s="333">
        <v>4.7</v>
      </c>
      <c r="N62" s="334">
        <v>-5.7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45" t="s">
        <v>3</v>
      </c>
      <c r="D47" s="1145"/>
      <c r="E47" s="1146"/>
      <c r="F47" s="11">
        <v>5.67</v>
      </c>
      <c r="G47" s="12">
        <v>6.6</v>
      </c>
      <c r="H47" s="12">
        <v>5.09</v>
      </c>
      <c r="I47" s="12">
        <v>9.83</v>
      </c>
      <c r="J47" s="13">
        <v>11.37</v>
      </c>
    </row>
    <row r="48" spans="2:10" ht="57.75" customHeight="1" x14ac:dyDescent="0.15">
      <c r="B48" s="14"/>
      <c r="C48" s="1147" t="s">
        <v>4</v>
      </c>
      <c r="D48" s="1147"/>
      <c r="E48" s="1148"/>
      <c r="F48" s="15">
        <v>1.79</v>
      </c>
      <c r="G48" s="16">
        <v>0.79</v>
      </c>
      <c r="H48" s="16">
        <v>0.08</v>
      </c>
      <c r="I48" s="16">
        <v>2.71</v>
      </c>
      <c r="J48" s="17">
        <v>1.21</v>
      </c>
    </row>
    <row r="49" spans="2:10" ht="57.75" customHeight="1" thickBot="1" x14ac:dyDescent="0.2">
      <c r="B49" s="18"/>
      <c r="C49" s="1149" t="s">
        <v>5</v>
      </c>
      <c r="D49" s="1149"/>
      <c r="E49" s="1150"/>
      <c r="F49" s="19" t="s">
        <v>523</v>
      </c>
      <c r="G49" s="20" t="s">
        <v>524</v>
      </c>
      <c r="H49" s="20" t="s">
        <v>525</v>
      </c>
      <c r="I49" s="20">
        <v>7.47</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2018-03-23T07:57:41Z</cp:lastPrinted>
  <dcterms:created xsi:type="dcterms:W3CDTF">2018-01-24T05:32:03Z</dcterms:created>
  <dcterms:modified xsi:type="dcterms:W3CDTF">2026-03-24T03:27:16Z</dcterms:modified>
  <cp:category/>
</cp:coreProperties>
</file>