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mc:AlternateContent xmlns:mc="http://schemas.openxmlformats.org/markup-compatibility/2006">
    <mc:Choice Requires="x15">
      <x15ac:absPath xmlns:x15ac="http://schemas.microsoft.com/office/spreadsheetml/2010/11/ac" url="Z:\ウェブサイト\04 財政状況資料集\"/>
    </mc:Choice>
  </mc:AlternateContent>
  <xr:revisionPtr revIDLastSave="0" documentId="13_ncr:1_{52F873FA-67CA-4DA6-B2AF-C218E5537FC1}" xr6:coauthVersionLast="45" xr6:coauthVersionMax="45"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P23" i="12" l="1"/>
  <c r="V23" i="12"/>
  <c r="Q23" i="12"/>
  <c r="AU63" i="12"/>
  <c r="AP63" i="12"/>
  <c r="DQ102" i="12" l="1"/>
  <c r="DG102" i="12"/>
  <c r="CR102" i="12"/>
  <c r="AA70" i="12" l="1"/>
  <c r="AA71" i="12"/>
  <c r="AA72" i="12"/>
  <c r="AA74" i="12"/>
  <c r="AA75" i="12"/>
  <c r="AA76" i="12"/>
  <c r="AA69" i="12"/>
  <c r="AU88" i="12"/>
  <c r="AP88" i="12"/>
  <c r="AF88" i="12"/>
  <c r="AA32" i="12"/>
  <c r="AA33" i="12"/>
  <c r="AA34" i="12"/>
  <c r="AA7" i="12"/>
  <c r="AA23" i="12" s="1"/>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C36" i="10"/>
  <c r="CO35" i="10"/>
  <c r="BE35" i="10"/>
  <c r="C35" i="10"/>
  <c r="BE34" i="10"/>
  <c r="C34" i="10"/>
  <c r="U34" i="10" s="1"/>
  <c r="U35" i="10" l="1"/>
  <c r="U36" i="10" s="1"/>
  <c r="U37" i="10" s="1"/>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CO34" i="10" l="1"/>
</calcChain>
</file>

<file path=xl/sharedStrings.xml><?xml version="1.0" encoding="utf-8"?>
<sst xmlns="http://schemas.openxmlformats.org/spreadsheetml/2006/main" count="1131" uniqueCount="630">
  <si>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</si>
  <si>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</si>
  <si>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</si>
  <si>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</si>
  <si>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</si>
  <si>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</si>
  <si>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</si>
  <si>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</si>
  <si>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</si>
  <si>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</si>
  <si>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</si>
  <si>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</si>
  <si>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</si>
  <si>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</si>
  <si>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</si>
  <si>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</si>
  <si>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</si>
  <si>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</si>
  <si>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</si>
  <si>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</si>
  <si>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</si>
  <si>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</si>
  <si>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</si>
  <si>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</si>
  <si>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</si>
  <si>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</si>
  <si>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</si>
  <si>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</si>
  <si>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</si>
  <si>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</si>
  <si>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</si>
  <si>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</si>
  <si>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</si>
  <si>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</si>
  <si>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</si>
  <si>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</si>
  <si>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</si>
  <si>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</si>
  <si>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</si>
  <si>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</si>
  <si>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</si>
  <si>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</si>
  <si>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</si>
  <si>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</si>
  <si>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</si>
  <si>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</si>
  <si>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</si>
  <si>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</si>
  <si>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</si>
  <si>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</si>
  <si>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</si>
  <si>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</si>
  <si>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</si>
  <si>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</si>
  <si>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</si>
  <si>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</si>
  <si>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</si>
  <si>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</si>
  <si>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</si>
  <si>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</si>
  <si>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</si>
  <si>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</si>
  <si>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</si>
  <si>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</si>
  <si>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</si>
  <si>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</si>
  <si>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</si>
  <si>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</si>
  <si>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</si>
  <si>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</si>
  <si>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</si>
  <si>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</si>
  <si>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</si>
  <si>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</si>
  <si>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</si>
  <si>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</si>
  <si>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</si>
  <si>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</si>
  <si>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</si>
  <si>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</si>
  <si>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</si>
  <si>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</si>
  <si>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</si>
  <si>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</si>
  <si>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</si>
  <si>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Ⅱ－２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</si>
  <si>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</si>
  <si>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</si>
  <si>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</si>
  <si>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</si>
  <si>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</si>
  <si>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</si>
  <si>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</si>
  <si>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</si>
  <si>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</si>
  <si>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</si>
  <si>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</si>
  <si>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</si>
  <si>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柏原市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</si>
  <si>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</si>
  <si>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</si>
  <si>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</si>
  <si>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</si>
  <si>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</si>
  <si>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</si>
  <si>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</si>
  <si>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</si>
  <si>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</si>
  <si>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</si>
  <si>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</si>
  <si>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</si>
  <si>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</si>
  <si>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</si>
  <si>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</si>
  <si>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</si>
  <si>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</si>
  <si>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</si>
  <si>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</si>
  <si>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</si>
  <si>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</si>
  <si>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</si>
  <si>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</si>
  <si>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</si>
  <si>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</si>
  <si>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</si>
  <si>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-4.9</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</si>
  <si>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</si>
  <si>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</si>
  <si>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</si>
  <si>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</si>
  <si>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</si>
  <si>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</si>
  <si>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</si>
  <si>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</si>
  <si>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</si>
  <si>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</si>
  <si>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</si>
  <si>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</si>
  <si>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</si>
  <si>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</si>
  <si>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</si>
  <si>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</si>
  <si>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</si>
  <si>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</si>
  <si>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</si>
  <si>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</si>
  <si>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</si>
  <si>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</si>
  <si>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</si>
  <si>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</si>
  <si>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</si>
  <si>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</si>
  <si>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</si>
  <si>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</si>
  <si>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</si>
  <si>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</si>
  <si>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4"/>
  </si>
  <si>
    <t>市立柏原病院事業会計</t>
    <phoneticPr fontId="5"/>
  </si>
  <si>
    <t>うち日本人(％)</t>
    <phoneticPr fontId="5"/>
  </si>
  <si>
    <t>-1.0</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</si>
  <si>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</si>
  <si>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</si>
  <si>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</si>
  <si>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</si>
  <si>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</si>
  <si>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</si>
  <si>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</si>
  <si>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</si>
  <si>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</si>
  <si>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</si>
  <si>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</si>
  <si>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</si>
  <si>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</si>
  <si>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</si>
  <si>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</si>
  <si>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</si>
  <si>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</si>
  <si>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</si>
  <si>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</si>
  <si>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</si>
  <si>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</si>
  <si>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</si>
  <si>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</si>
  <si>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</si>
  <si>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</si>
  <si>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</si>
  <si>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</si>
  <si>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</si>
  <si>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</si>
  <si>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</si>
  <si>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</si>
  <si>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</si>
  <si>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</si>
  <si>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</si>
  <si>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</si>
  <si>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</si>
  <si>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</si>
  <si>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</si>
  <si>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</si>
  <si>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</si>
  <si>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</si>
  <si>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</si>
  <si>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</si>
  <si>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</si>
  <si>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</si>
  <si>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</si>
  <si>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</si>
  <si>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</si>
  <si>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</si>
  <si>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</si>
  <si>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</si>
  <si>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</si>
  <si>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</si>
  <si>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</si>
  <si>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</si>
  <si>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</si>
  <si>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</si>
  <si>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</si>
  <si>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</si>
  <si>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</si>
  <si>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</si>
  <si>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大阪府柏原市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</si>
  <si>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</si>
  <si>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</si>
  <si>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</si>
  <si>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</si>
  <si>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</si>
  <si>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</si>
  <si>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</si>
  <si>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</si>
  <si>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</si>
  <si>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</si>
  <si>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</si>
  <si>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</si>
  <si>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</si>
  <si>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</si>
  <si>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</si>
  <si>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</si>
  <si>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</si>
  <si>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</si>
  <si>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</si>
  <si>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</si>
  <si>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</si>
  <si>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</si>
  <si>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</si>
  <si>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</si>
  <si>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</si>
  <si>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</si>
  <si>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</si>
  <si>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</si>
  <si>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</si>
  <si>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</si>
  <si>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</si>
  <si>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</si>
  <si>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</si>
  <si>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</si>
  <si>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</si>
  <si>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</si>
  <si>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</si>
  <si>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</si>
  <si>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</si>
  <si>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</si>
  <si>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</si>
  <si>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</si>
  <si>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</si>
  <si>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</si>
  <si>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</si>
  <si>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</si>
  <si>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</si>
  <si>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</si>
  <si>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</si>
  <si>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</si>
  <si>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</si>
  <si>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</si>
  <si>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</si>
  <si>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</si>
  <si>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</si>
  <si>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</si>
  <si>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</si>
  <si>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</si>
  <si>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</si>
  <si>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</si>
  <si>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</si>
  <si>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</si>
  <si>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</si>
  <si>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</si>
  <si>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</si>
  <si>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</si>
  <si>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</si>
  <si>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</si>
  <si>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</si>
  <si>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</si>
  <si>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</si>
  <si>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</si>
  <si>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</si>
  <si>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</si>
  <si>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</si>
  <si>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</si>
  <si>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</si>
  <si>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</si>
  <si>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</si>
  <si>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</si>
  <si>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</si>
  <si>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</si>
  <si>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</si>
  <si>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</si>
  <si>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</si>
  <si>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</si>
  <si>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</si>
  <si>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</si>
  <si>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</si>
  <si>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</si>
  <si>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</si>
  <si>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</si>
  <si>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</si>
  <si>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</si>
  <si>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</si>
  <si>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</si>
  <si>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</si>
  <si>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</si>
  <si>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</si>
  <si>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</si>
  <si>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</si>
  <si>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</si>
  <si>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</si>
  <si>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</si>
  <si>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</si>
  <si>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</si>
  <si>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</si>
  <si>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</si>
  <si>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</si>
  <si>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</si>
  <si>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</si>
  <si>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</si>
  <si>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</si>
  <si>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</si>
  <si>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</si>
  <si>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</si>
  <si>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</si>
  <si>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</si>
  <si>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</si>
  <si>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</si>
  <si>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</si>
  <si>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</si>
  <si>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</si>
  <si>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</si>
  <si>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</si>
  <si>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</si>
  <si>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</si>
  <si>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</si>
  <si>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</si>
  <si>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</si>
  <si>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</si>
  <si>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</si>
  <si>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</si>
  <si>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</si>
  <si>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</si>
  <si>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</si>
  <si>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</si>
  <si>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</si>
  <si>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</si>
  <si>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</si>
  <si>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</si>
  <si>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</si>
  <si>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</si>
  <si>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</si>
  <si>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</si>
  <si>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</si>
  <si>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</si>
  <si>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</si>
  <si>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</si>
  <si>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</si>
  <si>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大阪府柏原市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</si>
  <si>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</si>
  <si>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</si>
  <si>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</si>
  <si>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</si>
  <si>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</si>
  <si>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</si>
  <si>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</si>
  <si>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</si>
  <si>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</si>
  <si>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</si>
  <si>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</si>
  <si>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</si>
  <si>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</si>
  <si>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</si>
  <si>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</si>
  <si>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</si>
  <si>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</si>
  <si>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</si>
  <si>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</si>
  <si>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</si>
  <si>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</si>
  <si>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</si>
  <si>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</si>
  <si>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</si>
  <si>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</si>
  <si>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</si>
  <si>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</si>
  <si>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</si>
  <si>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</si>
  <si>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</si>
  <si>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</si>
  <si>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</si>
  <si>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</si>
  <si>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</si>
  <si>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</si>
  <si>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国民健康保険事業特別会計（施設勘定堅上診療所）</t>
    <phoneticPr fontId="5"/>
  </si>
  <si>
    <t>-</t>
    <phoneticPr fontId="5"/>
  </si>
  <si>
    <t>介護保険事業特別会計</t>
    <phoneticPr fontId="5"/>
  </si>
  <si>
    <t>後期高齢者医療事業特別会計</t>
    <phoneticPr fontId="5"/>
  </si>
  <si>
    <t>水道事業会計</t>
    <phoneticPr fontId="5"/>
  </si>
  <si>
    <t>法適用企業</t>
    <phoneticPr fontId="5"/>
  </si>
  <si>
    <t>市立柏原病院事業会計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</si>
  <si>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</si>
  <si>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</si>
  <si>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</si>
  <si>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</si>
  <si>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</si>
  <si>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</si>
  <si>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</si>
  <si>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</si>
  <si>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</si>
  <si>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</si>
  <si>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</si>
  <si>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</si>
  <si>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</si>
  <si>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</si>
  <si>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</si>
  <si>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</si>
  <si>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</si>
  <si>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</si>
  <si>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</si>
  <si>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</si>
  <si>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</si>
  <si>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</si>
  <si>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</si>
  <si>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</si>
  <si>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</si>
  <si>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</si>
  <si>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</si>
  <si>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</si>
  <si>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</si>
  <si>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</si>
  <si>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</si>
  <si>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</si>
  <si>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</si>
  <si>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</si>
  <si>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</si>
  <si>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</si>
  <si>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</si>
  <si>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</si>
  <si>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</si>
  <si>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</si>
  <si>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</si>
  <si>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</si>
  <si>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</si>
  <si>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</si>
  <si>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</si>
  <si>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</si>
  <si>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</si>
  <si>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</si>
  <si>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</si>
  <si>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</si>
  <si>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</si>
  <si>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</si>
  <si>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</si>
  <si>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</si>
  <si>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</si>
  <si>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</si>
  <si>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</si>
  <si>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</si>
  <si>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</si>
  <si>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</si>
  <si>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</si>
  <si>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</si>
  <si>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</si>
  <si>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</si>
  <si>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</si>
  <si>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</si>
  <si>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</si>
  <si>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</si>
  <si>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市立柏原病院事業会計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</si>
  <si>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</si>
  <si>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水道事業会計</t>
    <phoneticPr fontId="5"/>
  </si>
  <si>
    <t>(Ｆ)</t>
    <phoneticPr fontId="5"/>
  </si>
  <si>
    <t>介護保険事業特別会計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</si>
  <si>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</si>
  <si>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</si>
  <si>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</si>
  <si>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</si>
  <si>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</si>
  <si>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</si>
  <si>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</si>
  <si>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</si>
  <si>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</si>
  <si>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</si>
  <si>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</si>
  <si>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</si>
  <si>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</si>
  <si>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</si>
  <si>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</si>
  <si>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</si>
  <si>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</si>
  <si>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</si>
  <si>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</si>
  <si>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</si>
  <si>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</si>
  <si>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</si>
  <si>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</si>
  <si>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</si>
  <si>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</si>
  <si>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</si>
  <si>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</si>
  <si>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</si>
  <si>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</si>
  <si>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</si>
  <si>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</si>
  <si>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</si>
  <si>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</si>
  <si>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</si>
  <si>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</si>
  <si>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</si>
  <si>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</si>
  <si>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</si>
  <si>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</si>
  <si>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</si>
  <si>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</si>
  <si>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</si>
  <si>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</si>
  <si>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</si>
  <si>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</si>
  <si>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</si>
  <si>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</si>
  <si>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</si>
  <si>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</si>
  <si>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</si>
  <si>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</si>
  <si>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</si>
  <si>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</si>
  <si>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</si>
  <si>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</si>
  <si>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</si>
  <si>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</si>
  <si>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</si>
  <si>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</si>
  <si>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</si>
  <si>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</si>
  <si>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</si>
  <si>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</si>
  <si>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</si>
  <si>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</si>
  <si>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</si>
  <si>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</si>
  <si>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</si>
  <si>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</si>
  <si>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</si>
  <si>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</si>
  <si>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</si>
  <si>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</si>
  <si>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</si>
  <si>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</si>
  <si>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</si>
  <si>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</si>
  <si>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</si>
  <si>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</si>
  <si>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</si>
  <si>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</si>
  <si>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</si>
  <si>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</si>
  <si>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</si>
  <si>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2.62</t>
  </si>
  <si>
    <t>▲ 1.49</t>
  </si>
  <si>
    <t>市立柏原病院事業会計</t>
  </si>
  <si>
    <t>▲ 3.35</t>
  </si>
  <si>
    <t>▲ 1.33</t>
  </si>
  <si>
    <t>▲ 4.70</t>
  </si>
  <si>
    <t>▲ 4.63</t>
  </si>
  <si>
    <t>国民健康保険事業特別会計（事業勘定）</t>
  </si>
  <si>
    <t>▲ 7.14</t>
  </si>
  <si>
    <t>▲ 5.95</t>
  </si>
  <si>
    <t>▲ 4.39</t>
  </si>
  <si>
    <t>▲ 1.53</t>
  </si>
  <si>
    <t>▲ 0.18</t>
  </si>
  <si>
    <t>水道事業会計</t>
  </si>
  <si>
    <t>一般会計</t>
  </si>
  <si>
    <t>介護保険事業特別会計</t>
  </si>
  <si>
    <t>下水道事業会計</t>
  </si>
  <si>
    <t>後期高齢者医療事業特別会計</t>
  </si>
  <si>
    <t>国民健康保険事業特別会計（施設勘定堅上診療所）</t>
  </si>
  <si>
    <t>その他会計（赤字）</t>
  </si>
  <si>
    <t>その他会計（黒字）</t>
  </si>
  <si>
    <t>H25末</t>
    <phoneticPr fontId="5"/>
  </si>
  <si>
    <t>H26末</t>
    <phoneticPr fontId="5"/>
  </si>
  <si>
    <t>H27末</t>
    <phoneticPr fontId="5"/>
  </si>
  <si>
    <t>H28末</t>
    <phoneticPr fontId="5"/>
  </si>
  <si>
    <t>H29末</t>
    <phoneticPr fontId="5"/>
  </si>
  <si>
    <t>-</t>
    <phoneticPr fontId="2"/>
  </si>
  <si>
    <t>柏原羽曳野藤井寺消防組合（一般会計）</t>
    <rPh sb="0" eb="2">
      <t>カシワラ</t>
    </rPh>
    <rPh sb="2" eb="5">
      <t>ハビキノ</t>
    </rPh>
    <rPh sb="5" eb="8">
      <t>フジイデラ</t>
    </rPh>
    <rPh sb="8" eb="10">
      <t>ショウボウ</t>
    </rPh>
    <rPh sb="10" eb="12">
      <t>クミアイ</t>
    </rPh>
    <rPh sb="13" eb="15">
      <t>イッパン</t>
    </rPh>
    <rPh sb="15" eb="17">
      <t>カイケイ</t>
    </rPh>
    <phoneticPr fontId="2"/>
  </si>
  <si>
    <t>柏羽藤環境事業組合（一般会計）</t>
    <rPh sb="0" eb="1">
      <t>カシワ</t>
    </rPh>
    <rPh sb="1" eb="2">
      <t>ハネ</t>
    </rPh>
    <rPh sb="2" eb="3">
      <t>フジ</t>
    </rPh>
    <rPh sb="3" eb="5">
      <t>カンキョウ</t>
    </rPh>
    <rPh sb="5" eb="7">
      <t>ジギョウ</t>
    </rPh>
    <rPh sb="7" eb="9">
      <t>クミアイ</t>
    </rPh>
    <rPh sb="10" eb="12">
      <t>イッパン</t>
    </rPh>
    <rPh sb="12" eb="14">
      <t>カイケイ</t>
    </rPh>
    <phoneticPr fontId="2"/>
  </si>
  <si>
    <t>藤井寺市柏原市学校給食組合（一般会計）</t>
    <rPh sb="0" eb="4">
      <t>フジイデラシ</t>
    </rPh>
    <rPh sb="4" eb="7">
      <t>カシワラシ</t>
    </rPh>
    <rPh sb="7" eb="9">
      <t>ガッコウ</t>
    </rPh>
    <rPh sb="9" eb="11">
      <t>キュウショク</t>
    </rPh>
    <rPh sb="11" eb="13">
      <t>クミアイ</t>
    </rPh>
    <rPh sb="14" eb="16">
      <t>イッパン</t>
    </rPh>
    <rPh sb="16" eb="18">
      <t>カイケイ</t>
    </rPh>
    <phoneticPr fontId="2"/>
  </si>
  <si>
    <t>大和川右岸水防事務組合（一般会計）</t>
    <rPh sb="0" eb="2">
      <t>ヤマト</t>
    </rPh>
    <rPh sb="2" eb="3">
      <t>ガワ</t>
    </rPh>
    <rPh sb="3" eb="5">
      <t>ウガン</t>
    </rPh>
    <rPh sb="5" eb="7">
      <t>スイボウ</t>
    </rPh>
    <rPh sb="7" eb="9">
      <t>ジム</t>
    </rPh>
    <rPh sb="9" eb="11">
      <t>クミアイ</t>
    </rPh>
    <rPh sb="12" eb="14">
      <t>イッパン</t>
    </rPh>
    <rPh sb="14" eb="16">
      <t>カイケイ</t>
    </rPh>
    <phoneticPr fontId="2"/>
  </si>
  <si>
    <t>八尾市柏原市火葬場組合（一般会計）</t>
    <rPh sb="0" eb="3">
      <t>ヤオシ</t>
    </rPh>
    <rPh sb="3" eb="6">
      <t>カシワラシ</t>
    </rPh>
    <rPh sb="6" eb="8">
      <t>カソウ</t>
    </rPh>
    <rPh sb="8" eb="9">
      <t>ジョウ</t>
    </rPh>
    <rPh sb="9" eb="11">
      <t>クミアイ</t>
    </rPh>
    <rPh sb="12" eb="14">
      <t>イッパン</t>
    </rPh>
    <rPh sb="14" eb="16">
      <t>カイケイ</t>
    </rPh>
    <phoneticPr fontId="2"/>
  </si>
  <si>
    <t>大阪府後期高齢者医療広域連合（一般会計）</t>
    <rPh sb="0" eb="3">
      <t>オオサカフ</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</si>
  <si>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大阪府後期高齢者医療広域連合（後期高齢者医療特別会計）</t>
    <rPh sb="0" eb="3">
      <t>オオサカフ</t>
    </rPh>
    <rPh sb="3" eb="5">
      <t>コウキ</t>
    </rPh>
    <rPh sb="5" eb="7">
      <t>コウレイ</t>
    </rPh>
    <rPh sb="7" eb="8">
      <t>シャ</t>
    </rPh>
    <rPh sb="8" eb="10">
      <t>イリョウ</t>
    </rPh>
    <rPh sb="10" eb="12">
      <t>コウイキ</t>
    </rPh>
    <rPh sb="12" eb="14">
      <t>レンゴウ</t>
    </rPh>
    <rPh sb="15" eb="17">
      <t>コウキ</t>
    </rPh>
    <rPh sb="17" eb="19">
      <t>コウレイ</t>
    </rPh>
    <rPh sb="19" eb="20">
      <t>シャ</t>
    </rPh>
    <rPh sb="20" eb="22">
      <t>イリョウ</t>
    </rPh>
    <rPh sb="22" eb="24">
      <t>トクベツ</t>
    </rPh>
    <rPh sb="24" eb="26">
      <t>カイケイ</t>
    </rPh>
    <phoneticPr fontId="2"/>
  </si>
  <si>
    <t>大阪広域水道企業団水道事業会計（水道用水供給事業）</t>
    <rPh sb="0" eb="2">
      <t>オオサカ</t>
    </rPh>
    <rPh sb="2" eb="4">
      <t>コウイキ</t>
    </rPh>
    <rPh sb="4" eb="6">
      <t>スイドウ</t>
    </rPh>
    <rPh sb="6" eb="8">
      <t>キギョウ</t>
    </rPh>
    <rPh sb="8" eb="9">
      <t>ダン</t>
    </rPh>
    <rPh sb="9" eb="11">
      <t>スイドウ</t>
    </rPh>
    <rPh sb="11" eb="13">
      <t>ジギョウ</t>
    </rPh>
    <rPh sb="13" eb="15">
      <t>カイケイ</t>
    </rPh>
    <rPh sb="16" eb="18">
      <t>スイドウ</t>
    </rPh>
    <rPh sb="18" eb="20">
      <t>ヨウスイ</t>
    </rPh>
    <rPh sb="20" eb="22">
      <t>キョウキュウ</t>
    </rPh>
    <rPh sb="22" eb="24">
      <t>ジギョウ</t>
    </rPh>
    <phoneticPr fontId="2"/>
  </si>
  <si>
    <t>大阪広域水道企業団（工業用水道事業会計）</t>
    <rPh sb="0" eb="2">
      <t>オオサカ</t>
    </rPh>
    <rPh sb="2" eb="4">
      <t>コウイキ</t>
    </rPh>
    <rPh sb="4" eb="6">
      <t>スイドウ</t>
    </rPh>
    <rPh sb="6" eb="8">
      <t>キギョウ</t>
    </rPh>
    <rPh sb="8" eb="9">
      <t>ダン</t>
    </rPh>
    <rPh sb="10" eb="13">
      <t>コウギョウヨウ</t>
    </rPh>
    <rPh sb="13" eb="15">
      <t>スイドウ</t>
    </rPh>
    <rPh sb="15" eb="17">
      <t>ジギョウ</t>
    </rPh>
    <rPh sb="17" eb="19">
      <t>カイケイ</t>
    </rPh>
    <phoneticPr fontId="2"/>
  </si>
  <si>
    <t>柏原市土地開発公社</t>
    <rPh sb="0" eb="3">
      <t>カシワラシ</t>
    </rPh>
    <rPh sb="3" eb="5">
      <t>トチ</t>
    </rPh>
    <rPh sb="5" eb="7">
      <t>カイハツ</t>
    </rPh>
    <rPh sb="7" eb="9">
      <t>コウシャ</t>
    </rPh>
    <phoneticPr fontId="2"/>
  </si>
  <si>
    <t>-</t>
    <phoneticPr fontId="2"/>
  </si>
  <si>
    <t>柏原市老人福祉基金</t>
    <rPh sb="0" eb="3">
      <t>カシワラシ</t>
    </rPh>
    <rPh sb="3" eb="5">
      <t>ロウジン</t>
    </rPh>
    <rPh sb="5" eb="7">
      <t>フクシ</t>
    </rPh>
    <rPh sb="7" eb="9">
      <t>キキン</t>
    </rPh>
    <phoneticPr fontId="2"/>
  </si>
  <si>
    <t>柏原市ふるさと基金</t>
    <rPh sb="0" eb="3">
      <t>カシワラシ</t>
    </rPh>
    <rPh sb="7" eb="9">
      <t>キキン</t>
    </rPh>
    <phoneticPr fontId="2"/>
  </si>
  <si>
    <t>柏原市文化・スポーツ国際交流基金</t>
    <rPh sb="0" eb="3">
      <t>カシワラシ</t>
    </rPh>
    <rPh sb="3" eb="5">
      <t>ブンカ</t>
    </rPh>
    <rPh sb="10" eb="12">
      <t>コクサイ</t>
    </rPh>
    <rPh sb="12" eb="14">
      <t>コウリュウ</t>
    </rPh>
    <rPh sb="14" eb="16">
      <t>キキン</t>
    </rPh>
    <phoneticPr fontId="2"/>
  </si>
  <si>
    <t>柏原市公園等整備事業基金</t>
    <rPh sb="0" eb="3">
      <t>カシワラシ</t>
    </rPh>
    <rPh sb="3" eb="5">
      <t>コウエン</t>
    </rPh>
    <rPh sb="5" eb="6">
      <t>トウ</t>
    </rPh>
    <rPh sb="6" eb="8">
      <t>セイビ</t>
    </rPh>
    <rPh sb="8" eb="10">
      <t>ジギョウ</t>
    </rPh>
    <rPh sb="10" eb="12">
      <t>キキン</t>
    </rPh>
    <phoneticPr fontId="2"/>
  </si>
  <si>
    <t>柏原市ふるさと創生事業基金</t>
    <rPh sb="0" eb="3">
      <t>カシワラシ</t>
    </rPh>
    <rPh sb="7" eb="9">
      <t>ソウセイ</t>
    </rPh>
    <rPh sb="9" eb="11">
      <t>ジギョウ</t>
    </rPh>
    <rPh sb="11" eb="13">
      <t>キキン</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</si>
  <si>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</si>
  <si>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</si>
  <si>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</si>
  <si>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</si>
  <si>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</si>
  <si>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一般会計の地方債現在高が減となったことや公営企業会計の地方債の元利償還に充てる一般会計からの繰入見込額が減となったことなどにより将来負担額が減となったため、将来負担比率が低下している。有形固定資産減価償却率に関しては施設の経年劣化が著しく進んでいることから、類似団体内平均値より高くなっている。今後は公共施設等総合管理計画を踏まえ、適切に施設の改修や修繕を実施し、施設の長寿命化を図っていく。
　なお、平成30年度決算に係る固定資産台帳については、平成31年3月31日時点で未整備であるため、平成30年度の当該団体値等は表示されていない。</t>
    <rPh sb="1" eb="3">
      <t>イッパン</t>
    </rPh>
    <rPh sb="3" eb="5">
      <t>カイケイ</t>
    </rPh>
    <rPh sb="6" eb="9">
      <t>チホウサイ</t>
    </rPh>
    <rPh sb="9" eb="11">
      <t>ゲンザイ</t>
    </rPh>
    <rPh sb="11" eb="12">
      <t>ダカ</t>
    </rPh>
    <rPh sb="13" eb="14">
      <t>ゲン</t>
    </rPh>
    <rPh sb="21" eb="23">
      <t>コウエイ</t>
    </rPh>
    <rPh sb="23" eb="25">
      <t>キギョウ</t>
    </rPh>
    <rPh sb="25" eb="27">
      <t>カイケイ</t>
    </rPh>
    <rPh sb="28" eb="31">
      <t>チホウサイ</t>
    </rPh>
    <rPh sb="32" eb="34">
      <t>ガンリ</t>
    </rPh>
    <rPh sb="34" eb="36">
      <t>ショウカン</t>
    </rPh>
    <rPh sb="37" eb="38">
      <t>ア</t>
    </rPh>
    <rPh sb="40" eb="42">
      <t>イッパン</t>
    </rPh>
    <rPh sb="42" eb="44">
      <t>カイケイ</t>
    </rPh>
    <rPh sb="47" eb="49">
      <t>クリイレ</t>
    </rPh>
    <rPh sb="49" eb="51">
      <t>ミコ</t>
    </rPh>
    <rPh sb="51" eb="52">
      <t>ガク</t>
    </rPh>
    <rPh sb="53" eb="54">
      <t>ゲン</t>
    </rPh>
    <rPh sb="65" eb="67">
      <t>ショウライ</t>
    </rPh>
    <rPh sb="67" eb="69">
      <t>フタン</t>
    </rPh>
    <rPh sb="69" eb="70">
      <t>ガク</t>
    </rPh>
    <rPh sb="71" eb="72">
      <t>ゲン</t>
    </rPh>
    <rPh sb="130" eb="132">
      <t>ルイジ</t>
    </rPh>
    <rPh sb="132" eb="134">
      <t>ダンタイ</t>
    </rPh>
    <rPh sb="134" eb="135">
      <t>ナイ</t>
    </rPh>
    <rPh sb="135" eb="138">
      <t>ヘイキンチ</t>
    </rPh>
    <rPh sb="140" eb="141">
      <t>タカ</t>
    </rPh>
    <rPh sb="148" eb="150">
      <t>コンゴ</t>
    </rPh>
    <rPh sb="151" eb="153">
      <t>コウキョウ</t>
    </rPh>
    <rPh sb="153" eb="156">
      <t>シセツトウ</t>
    </rPh>
    <rPh sb="156" eb="158">
      <t>ソウゴウ</t>
    </rPh>
    <rPh sb="158" eb="160">
      <t>カンリ</t>
    </rPh>
    <rPh sb="160" eb="162">
      <t>ケイカク</t>
    </rPh>
    <rPh sb="163" eb="164">
      <t>フ</t>
    </rPh>
    <rPh sb="167" eb="169">
      <t>テキセツ</t>
    </rPh>
    <rPh sb="170" eb="172">
      <t>シセツ</t>
    </rPh>
    <rPh sb="173" eb="175">
      <t>カイシュウ</t>
    </rPh>
    <rPh sb="176" eb="178">
      <t>シュウゼン</t>
    </rPh>
    <rPh sb="179" eb="181">
      <t>ジッシ</t>
    </rPh>
    <rPh sb="183" eb="185">
      <t>シセツ</t>
    </rPh>
    <rPh sb="186" eb="187">
      <t>チョウ</t>
    </rPh>
    <rPh sb="187" eb="190">
      <t>ジュミョウカ</t>
    </rPh>
    <rPh sb="191" eb="192">
      <t>ハカ</t>
    </rPh>
    <rPh sb="225" eb="227">
      <t>ヘイセイ</t>
    </rPh>
    <rPh sb="229" eb="230">
      <t>ネン</t>
    </rPh>
    <rPh sb="231" eb="232">
      <t>ガツ</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</si>
  <si>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</si>
  <si>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</si>
  <si>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</si>
  <si>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</si>
  <si>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</si>
  <si>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</si>
  <si>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及び将来負担比率それぞれについて、類似団体内平均値を下回る結果となっている。これは地方債の償還が順調に進んでいることなどが要因であるが、今後は新庁舎及び公立認定こども園の建設を予定しており、公債費の増が見込まれるため、後年度への負担を少しでも軽減するよう、一般会計だけでなく公営企業・一部事務組合も含めて新規事業等の実施について精査し、財政の健全化に努める。</t>
    <rPh sb="1" eb="3">
      <t>ジッシツ</t>
    </rPh>
    <rPh sb="3" eb="6">
      <t>コウサイヒ</t>
    </rPh>
    <rPh sb="6" eb="8">
      <t>ヒリツ</t>
    </rPh>
    <rPh sb="8" eb="9">
      <t>オヨ</t>
    </rPh>
    <rPh sb="10" eb="12">
      <t>ショウライ</t>
    </rPh>
    <rPh sb="12" eb="14">
      <t>フタン</t>
    </rPh>
    <rPh sb="14" eb="16">
      <t>ヒリツ</t>
    </rPh>
    <rPh sb="25" eb="27">
      <t>ルイジ</t>
    </rPh>
    <rPh sb="27" eb="29">
      <t>ダンタイ</t>
    </rPh>
    <rPh sb="29" eb="30">
      <t>ナイ</t>
    </rPh>
    <rPh sb="30" eb="33">
      <t>ヘイキンチ</t>
    </rPh>
    <rPh sb="34" eb="36">
      <t>シタマワ</t>
    </rPh>
    <rPh sb="37" eb="39">
      <t>ケッカ</t>
    </rPh>
    <rPh sb="49" eb="52">
      <t>チホウサイ</t>
    </rPh>
    <rPh sb="53" eb="55">
      <t>ショウカン</t>
    </rPh>
    <rPh sb="56" eb="58">
      <t>ジュンチョウ</t>
    </rPh>
    <rPh sb="59" eb="60">
      <t>スス</t>
    </rPh>
    <rPh sb="69" eb="71">
      <t>ヨウイン</t>
    </rPh>
    <rPh sb="76" eb="78">
      <t>コンゴ</t>
    </rPh>
    <rPh sb="79" eb="80">
      <t>シン</t>
    </rPh>
    <rPh sb="80" eb="82">
      <t>チョウシャ</t>
    </rPh>
    <rPh sb="82" eb="83">
      <t>オヨ</t>
    </rPh>
    <rPh sb="84" eb="86">
      <t>コウリツ</t>
    </rPh>
    <rPh sb="86" eb="88">
      <t>ニンテイ</t>
    </rPh>
    <rPh sb="91" eb="92">
      <t>エン</t>
    </rPh>
    <rPh sb="93" eb="95">
      <t>ケンセツ</t>
    </rPh>
    <rPh sb="96" eb="98">
      <t>ヨテイ</t>
    </rPh>
    <rPh sb="103" eb="106">
      <t>コウサイヒ</t>
    </rPh>
    <rPh sb="107" eb="108">
      <t>ゾウ</t>
    </rPh>
    <rPh sb="109" eb="111">
      <t>ミコ</t>
    </rPh>
    <rPh sb="117" eb="120">
      <t>コウネンド</t>
    </rPh>
    <rPh sb="122" eb="124">
      <t>フタン</t>
    </rPh>
    <rPh sb="125" eb="126">
      <t>スコ</t>
    </rPh>
    <rPh sb="129" eb="131">
      <t>ケイゲン</t>
    </rPh>
    <rPh sb="136" eb="138">
      <t>イッパン</t>
    </rPh>
    <rPh sb="138" eb="140">
      <t>カイケイ</t>
    </rPh>
    <rPh sb="145" eb="147">
      <t>コウエイ</t>
    </rPh>
    <rPh sb="147" eb="149">
      <t>キギョウ</t>
    </rPh>
    <rPh sb="150" eb="152">
      <t>イチブ</t>
    </rPh>
    <rPh sb="152" eb="154">
      <t>ジム</t>
    </rPh>
    <rPh sb="154" eb="156">
      <t>クミアイ</t>
    </rPh>
    <rPh sb="157" eb="158">
      <t>フク</t>
    </rPh>
    <rPh sb="160" eb="162">
      <t>シンキ</t>
    </rPh>
    <rPh sb="162" eb="165">
      <t>ジギョウトウ</t>
    </rPh>
    <rPh sb="166" eb="168">
      <t>ジッシ</t>
    </rPh>
    <rPh sb="172" eb="174">
      <t>セイサ</t>
    </rPh>
    <rPh sb="176" eb="178">
      <t>ザイセイ</t>
    </rPh>
    <rPh sb="179" eb="182">
      <t>ケンゼンカ</t>
    </rPh>
    <rPh sb="183" eb="184">
      <t>ツト</t>
    </rPh>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</si>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</sst>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66255</c:v>
                </c:pt>
                <c:pt idx="1">
                  <c:v>54227</c:v>
                </c:pt>
                <c:pt idx="2">
                  <c:v>57295</c:v>
                </c:pt>
                <c:pt idx="3">
                  <c:v>54110</c:v>
                </c:pt>
                <c:pt idx="4">
                  <c:v>54684</c:v>
                </c:pt>
              </c:numCache>
            </c:numRef>
          </c:val>
          <c:smooth val="0"/>
          <c:extLst>
            <c:ext xmlns:c16="http://schemas.microsoft.com/office/drawing/2014/chart" uri="{C3380CC4-5D6E-409C-BE32-E72D297353CC}">
              <c16:uniqueId val="{00000000-B561-47A0-9E60-1B208AF43EF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12775</c:v>
                </c:pt>
                <c:pt idx="1">
                  <c:v>11180</c:v>
                </c:pt>
                <c:pt idx="2">
                  <c:v>13189</c:v>
                </c:pt>
                <c:pt idx="3">
                  <c:v>11295</c:v>
                </c:pt>
                <c:pt idx="4">
                  <c:v>25607</c:v>
                </c:pt>
              </c:numCache>
            </c:numRef>
          </c:val>
          <c:smooth val="0"/>
          <c:extLst>
            <c:ext xmlns:c16="http://schemas.microsoft.com/office/drawing/2014/chart" uri="{C3380CC4-5D6E-409C-BE32-E72D297353CC}">
              <c16:uniqueId val="{00000001-B561-47A0-9E60-1B208AF43EF5}"/>
            </c:ext>
          </c:extLst>
        </c:ser>
        <c:dLbls>
          <c:showLegendKey val="0"/>
          <c:showVal val="0"/>
          <c:showCatName val="0"/>
          <c:showSerName val="0"/>
          <c:showPercent val="0"/>
          <c:showBubbleSize val="0"/>
        </c:dLbls>
        <c:marker val="1"/>
        <c:smooth val="0"/>
        <c:axId val="284873648"/>
        <c:axId val="283375608"/>
      </c:lineChart>
      <c:catAx>
        <c:axId val="28487364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83375608"/>
        <c:crosses val="autoZero"/>
        <c:auto val="1"/>
        <c:lblAlgn val="ctr"/>
        <c:lblOffset val="100"/>
        <c:tickLblSkip val="1"/>
        <c:tickMarkSkip val="1"/>
        <c:noMultiLvlLbl val="0"/>
      </c:catAx>
      <c:valAx>
        <c:axId val="283375608"/>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8487364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0.08</c:v>
                </c:pt>
                <c:pt idx="1">
                  <c:v>2.71</c:v>
                </c:pt>
                <c:pt idx="2">
                  <c:v>1.21</c:v>
                </c:pt>
                <c:pt idx="3">
                  <c:v>2.65</c:v>
                </c:pt>
                <c:pt idx="4">
                  <c:v>3.96</c:v>
                </c:pt>
              </c:numCache>
            </c:numRef>
          </c:val>
          <c:extLst>
            <c:ext xmlns:c16="http://schemas.microsoft.com/office/drawing/2014/chart" uri="{C3380CC4-5D6E-409C-BE32-E72D297353CC}">
              <c16:uniqueId val="{00000000-F61C-49E0-94E0-C46AB24EE93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5.09</c:v>
                </c:pt>
                <c:pt idx="1">
                  <c:v>9.83</c:v>
                </c:pt>
                <c:pt idx="2">
                  <c:v>11.37</c:v>
                </c:pt>
                <c:pt idx="3">
                  <c:v>12.03</c:v>
                </c:pt>
                <c:pt idx="4">
                  <c:v>13.76</c:v>
                </c:pt>
              </c:numCache>
            </c:numRef>
          </c:val>
          <c:extLst>
            <c:ext xmlns:c16="http://schemas.microsoft.com/office/drawing/2014/chart" uri="{C3380CC4-5D6E-409C-BE32-E72D297353CC}">
              <c16:uniqueId val="{00000001-F61C-49E0-94E0-C46AB24EE935}"/>
            </c:ext>
          </c:extLst>
        </c:ser>
        <c:dLbls>
          <c:showLegendKey val="0"/>
          <c:showVal val="0"/>
          <c:showCatName val="0"/>
          <c:showSerName val="0"/>
          <c:showPercent val="0"/>
          <c:showBubbleSize val="0"/>
        </c:dLbls>
        <c:gapWidth val="250"/>
        <c:overlap val="100"/>
        <c:axId val="293010856"/>
        <c:axId val="29198402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-2.62</c:v>
                </c:pt>
                <c:pt idx="1">
                  <c:v>7.47</c:v>
                </c:pt>
                <c:pt idx="2">
                  <c:v>-1.49</c:v>
                </c:pt>
                <c:pt idx="3">
                  <c:v>1.5</c:v>
                </c:pt>
                <c:pt idx="4">
                  <c:v>1.38</c:v>
                </c:pt>
              </c:numCache>
            </c:numRef>
          </c:val>
          <c:smooth val="0"/>
          <c:extLst>
            <c:ext xmlns:c16="http://schemas.microsoft.com/office/drawing/2014/chart" uri="{C3380CC4-5D6E-409C-BE32-E72D297353CC}">
              <c16:uniqueId val="{00000002-F61C-49E0-94E0-C46AB24EE935}"/>
            </c:ext>
          </c:extLst>
        </c:ser>
        <c:dLbls>
          <c:showLegendKey val="0"/>
          <c:showVal val="0"/>
          <c:showCatName val="0"/>
          <c:showSerName val="0"/>
          <c:showPercent val="0"/>
          <c:showBubbleSize val="0"/>
        </c:dLbls>
        <c:marker val="1"/>
        <c:smooth val="0"/>
        <c:axId val="293010856"/>
        <c:axId val="291984024"/>
      </c:lineChart>
      <c:catAx>
        <c:axId val="293010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91984024"/>
        <c:crosses val="autoZero"/>
        <c:auto val="1"/>
        <c:lblAlgn val="ctr"/>
        <c:lblOffset val="100"/>
        <c:tickLblSkip val="1"/>
        <c:tickMarkSkip val="1"/>
        <c:noMultiLvlLbl val="0"/>
      </c:catAx>
      <c:valAx>
        <c:axId val="2919840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30108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0B0-43CC-B7DF-F763C85ACF4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0B0-43CC-B7DF-F763C85ACF4C}"/>
            </c:ext>
          </c:extLst>
        </c:ser>
        <c:ser>
          <c:idx val="2"/>
          <c:order val="2"/>
          <c:tx>
            <c:strRef>
              <c:f>データシート!$A$29</c:f>
              <c:strCache>
                <c:ptCount val="1"/>
                <c:pt idx="0">
                  <c:v>国民健康保険事業特別会計（施設勘定堅上診療所）</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00B0-43CC-B7DF-F763C85ACF4C}"/>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0.15</c:v>
                </c:pt>
                <c:pt idx="2">
                  <c:v>#N/A</c:v>
                </c:pt>
                <c:pt idx="3">
                  <c:v>0.16</c:v>
                </c:pt>
                <c:pt idx="4">
                  <c:v>#N/A</c:v>
                </c:pt>
                <c:pt idx="5">
                  <c:v>0.18</c:v>
                </c:pt>
                <c:pt idx="6">
                  <c:v>#N/A</c:v>
                </c:pt>
                <c:pt idx="7">
                  <c:v>0.19</c:v>
                </c:pt>
                <c:pt idx="8">
                  <c:v>#N/A</c:v>
                </c:pt>
                <c:pt idx="9">
                  <c:v>0.2</c:v>
                </c:pt>
              </c:numCache>
            </c:numRef>
          </c:val>
          <c:extLst>
            <c:ext xmlns:c16="http://schemas.microsoft.com/office/drawing/2014/chart" uri="{C3380CC4-5D6E-409C-BE32-E72D297353CC}">
              <c16:uniqueId val="{00000003-00B0-43CC-B7DF-F763C85ACF4C}"/>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0.35</c:v>
                </c:pt>
                <c:pt idx="2">
                  <c:v>#N/A</c:v>
                </c:pt>
                <c:pt idx="3">
                  <c:v>0.39</c:v>
                </c:pt>
                <c:pt idx="4">
                  <c:v>#N/A</c:v>
                </c:pt>
                <c:pt idx="5">
                  <c:v>0.43</c:v>
                </c:pt>
                <c:pt idx="6">
                  <c:v>#N/A</c:v>
                </c:pt>
                <c:pt idx="7">
                  <c:v>0.35</c:v>
                </c:pt>
                <c:pt idx="8">
                  <c:v>#N/A</c:v>
                </c:pt>
                <c:pt idx="9">
                  <c:v>0.4</c:v>
                </c:pt>
              </c:numCache>
            </c:numRef>
          </c:val>
          <c:extLst>
            <c:ext xmlns:c16="http://schemas.microsoft.com/office/drawing/2014/chart" uri="{C3380CC4-5D6E-409C-BE32-E72D297353CC}">
              <c16:uniqueId val="{00000004-00B0-43CC-B7DF-F763C85ACF4C}"/>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0.36</c:v>
                </c:pt>
                <c:pt idx="2">
                  <c:v>#N/A</c:v>
                </c:pt>
                <c:pt idx="3">
                  <c:v>1.1499999999999999</c:v>
                </c:pt>
                <c:pt idx="4">
                  <c:v>#N/A</c:v>
                </c:pt>
                <c:pt idx="5">
                  <c:v>1.58</c:v>
                </c:pt>
                <c:pt idx="6">
                  <c:v>#N/A</c:v>
                </c:pt>
                <c:pt idx="7">
                  <c:v>2.04</c:v>
                </c:pt>
                <c:pt idx="8">
                  <c:v>#N/A</c:v>
                </c:pt>
                <c:pt idx="9">
                  <c:v>1.63</c:v>
                </c:pt>
              </c:numCache>
            </c:numRef>
          </c:val>
          <c:extLst>
            <c:ext xmlns:c16="http://schemas.microsoft.com/office/drawing/2014/chart" uri="{C3380CC4-5D6E-409C-BE32-E72D297353CC}">
              <c16:uniqueId val="{00000005-00B0-43CC-B7DF-F763C85ACF4C}"/>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0.08</c:v>
                </c:pt>
                <c:pt idx="2">
                  <c:v>#N/A</c:v>
                </c:pt>
                <c:pt idx="3">
                  <c:v>2.7</c:v>
                </c:pt>
                <c:pt idx="4">
                  <c:v>#N/A</c:v>
                </c:pt>
                <c:pt idx="5">
                  <c:v>1.2</c:v>
                </c:pt>
                <c:pt idx="6">
                  <c:v>#N/A</c:v>
                </c:pt>
                <c:pt idx="7">
                  <c:v>2.64</c:v>
                </c:pt>
                <c:pt idx="8">
                  <c:v>#N/A</c:v>
                </c:pt>
                <c:pt idx="9">
                  <c:v>3.96</c:v>
                </c:pt>
              </c:numCache>
            </c:numRef>
          </c:val>
          <c:extLst>
            <c:ext xmlns:c16="http://schemas.microsoft.com/office/drawing/2014/chart" uri="{C3380CC4-5D6E-409C-BE32-E72D297353CC}">
              <c16:uniqueId val="{00000006-00B0-43CC-B7DF-F763C85ACF4C}"/>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15.2</c:v>
                </c:pt>
                <c:pt idx="2">
                  <c:v>#N/A</c:v>
                </c:pt>
                <c:pt idx="3">
                  <c:v>15.95</c:v>
                </c:pt>
                <c:pt idx="4">
                  <c:v>#N/A</c:v>
                </c:pt>
                <c:pt idx="5">
                  <c:v>17.11</c:v>
                </c:pt>
                <c:pt idx="6">
                  <c:v>#N/A</c:v>
                </c:pt>
                <c:pt idx="7">
                  <c:v>17.18</c:v>
                </c:pt>
                <c:pt idx="8">
                  <c:v>#N/A</c:v>
                </c:pt>
                <c:pt idx="9">
                  <c:v>16.89</c:v>
                </c:pt>
              </c:numCache>
            </c:numRef>
          </c:val>
          <c:extLst>
            <c:ext xmlns:c16="http://schemas.microsoft.com/office/drawing/2014/chart" uri="{C3380CC4-5D6E-409C-BE32-E72D297353CC}">
              <c16:uniqueId val="{00000007-00B0-43CC-B7DF-F763C85ACF4C}"/>
            </c:ext>
          </c:extLst>
        </c:ser>
        <c:ser>
          <c:idx val="8"/>
          <c:order val="8"/>
          <c:tx>
            <c:strRef>
              <c:f>データシート!$A$35</c:f>
              <c:strCache>
                <c:ptCount val="1"/>
                <c:pt idx="0">
                  <c:v>国民健康保険事業特別会計（事業勘定）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7.14</c:v>
                </c:pt>
                <c:pt idx="1">
                  <c:v>#N/A</c:v>
                </c:pt>
                <c:pt idx="2">
                  <c:v>5.95</c:v>
                </c:pt>
                <c:pt idx="3">
                  <c:v>#N/A</c:v>
                </c:pt>
                <c:pt idx="4">
                  <c:v>4.3899999999999997</c:v>
                </c:pt>
                <c:pt idx="5">
                  <c:v>#N/A</c:v>
                </c:pt>
                <c:pt idx="6">
                  <c:v>1.53</c:v>
                </c:pt>
                <c:pt idx="7">
                  <c:v>#N/A</c:v>
                </c:pt>
                <c:pt idx="8">
                  <c:v>0.18</c:v>
                </c:pt>
                <c:pt idx="9">
                  <c:v>#N/A</c:v>
                </c:pt>
              </c:numCache>
            </c:numRef>
          </c:val>
          <c:extLst>
            <c:ext xmlns:c16="http://schemas.microsoft.com/office/drawing/2014/chart" uri="{C3380CC4-5D6E-409C-BE32-E72D297353CC}">
              <c16:uniqueId val="{00000008-00B0-43CC-B7DF-F763C85ACF4C}"/>
            </c:ext>
          </c:extLst>
        </c:ser>
        <c:ser>
          <c:idx val="9"/>
          <c:order val="9"/>
          <c:tx>
            <c:strRef>
              <c:f>データシート!$A$36</c:f>
              <c:strCache>
                <c:ptCount val="1"/>
                <c:pt idx="0">
                  <c:v>市立柏原病院事業会計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3.35</c:v>
                </c:pt>
                <c:pt idx="1">
                  <c:v>#N/A</c:v>
                </c:pt>
                <c:pt idx="2">
                  <c:v>#N/A</c:v>
                </c:pt>
                <c:pt idx="3">
                  <c:v>0</c:v>
                </c:pt>
                <c:pt idx="4">
                  <c:v>1.33</c:v>
                </c:pt>
                <c:pt idx="5">
                  <c:v>#N/A</c:v>
                </c:pt>
                <c:pt idx="6">
                  <c:v>4.7</c:v>
                </c:pt>
                <c:pt idx="7">
                  <c:v>#N/A</c:v>
                </c:pt>
                <c:pt idx="8">
                  <c:v>4.63</c:v>
                </c:pt>
                <c:pt idx="9">
                  <c:v>#N/A</c:v>
                </c:pt>
              </c:numCache>
            </c:numRef>
          </c:val>
          <c:extLst>
            <c:ext xmlns:c16="http://schemas.microsoft.com/office/drawing/2014/chart" uri="{C3380CC4-5D6E-409C-BE32-E72D297353CC}">
              <c16:uniqueId val="{00000009-00B0-43CC-B7DF-F763C85ACF4C}"/>
            </c:ext>
          </c:extLst>
        </c:ser>
        <c:dLbls>
          <c:showLegendKey val="0"/>
          <c:showVal val="0"/>
          <c:showCatName val="0"/>
          <c:showSerName val="0"/>
          <c:showPercent val="0"/>
          <c:showBubbleSize val="0"/>
        </c:dLbls>
        <c:gapWidth val="150"/>
        <c:overlap val="100"/>
        <c:axId val="288093096"/>
        <c:axId val="288093480"/>
      </c:barChart>
      <c:catAx>
        <c:axId val="2880930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88093480"/>
        <c:crosses val="autoZero"/>
        <c:auto val="1"/>
        <c:lblAlgn val="ctr"/>
        <c:lblOffset val="100"/>
        <c:tickLblSkip val="1"/>
        <c:tickMarkSkip val="1"/>
        <c:noMultiLvlLbl val="0"/>
      </c:catAx>
      <c:valAx>
        <c:axId val="2880934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8809309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2514</c:v>
                </c:pt>
                <c:pt idx="5">
                  <c:v>2388</c:v>
                </c:pt>
                <c:pt idx="8">
                  <c:v>2417</c:v>
                </c:pt>
                <c:pt idx="11">
                  <c:v>2485</c:v>
                </c:pt>
                <c:pt idx="14">
                  <c:v>2482</c:v>
                </c:pt>
              </c:numCache>
            </c:numRef>
          </c:val>
          <c:extLst>
            <c:ext xmlns:c16="http://schemas.microsoft.com/office/drawing/2014/chart" uri="{C3380CC4-5D6E-409C-BE32-E72D297353CC}">
              <c16:uniqueId val="{00000000-2EBC-4715-95EF-21FADBAEAEA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EBC-4715-95EF-21FADBAEAEA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EBC-4715-95EF-21FADBAEAEA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278</c:v>
                </c:pt>
                <c:pt idx="3">
                  <c:v>293</c:v>
                </c:pt>
                <c:pt idx="6">
                  <c:v>281</c:v>
                </c:pt>
                <c:pt idx="9">
                  <c:v>273</c:v>
                </c:pt>
                <c:pt idx="12">
                  <c:v>178</c:v>
                </c:pt>
              </c:numCache>
            </c:numRef>
          </c:val>
          <c:extLst>
            <c:ext xmlns:c16="http://schemas.microsoft.com/office/drawing/2014/chart" uri="{C3380CC4-5D6E-409C-BE32-E72D297353CC}">
              <c16:uniqueId val="{00000003-2EBC-4715-95EF-21FADBAEAEA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1337</c:v>
                </c:pt>
                <c:pt idx="3">
                  <c:v>1249</c:v>
                </c:pt>
                <c:pt idx="6">
                  <c:v>844</c:v>
                </c:pt>
                <c:pt idx="9">
                  <c:v>859</c:v>
                </c:pt>
                <c:pt idx="12">
                  <c:v>845</c:v>
                </c:pt>
              </c:numCache>
            </c:numRef>
          </c:val>
          <c:extLst>
            <c:ext xmlns:c16="http://schemas.microsoft.com/office/drawing/2014/chart" uri="{C3380CC4-5D6E-409C-BE32-E72D297353CC}">
              <c16:uniqueId val="{00000004-2EBC-4715-95EF-21FADBAEAEA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EBC-4715-95EF-21FADBAEAEA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EBC-4715-95EF-21FADBAEAEA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2067</c:v>
                </c:pt>
                <c:pt idx="3">
                  <c:v>2018</c:v>
                </c:pt>
                <c:pt idx="6">
                  <c:v>2071</c:v>
                </c:pt>
                <c:pt idx="9">
                  <c:v>2016</c:v>
                </c:pt>
                <c:pt idx="12">
                  <c:v>1921</c:v>
                </c:pt>
              </c:numCache>
            </c:numRef>
          </c:val>
          <c:extLst>
            <c:ext xmlns:c16="http://schemas.microsoft.com/office/drawing/2014/chart" uri="{C3380CC4-5D6E-409C-BE32-E72D297353CC}">
              <c16:uniqueId val="{00000007-2EBC-4715-95EF-21FADBAEAEA4}"/>
            </c:ext>
          </c:extLst>
        </c:ser>
        <c:dLbls>
          <c:showLegendKey val="0"/>
          <c:showVal val="0"/>
          <c:showCatName val="0"/>
          <c:showSerName val="0"/>
          <c:showPercent val="0"/>
          <c:showBubbleSize val="0"/>
        </c:dLbls>
        <c:gapWidth val="100"/>
        <c:overlap val="100"/>
        <c:axId val="291523608"/>
        <c:axId val="29231159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1168</c:v>
                </c:pt>
                <c:pt idx="2">
                  <c:v>#N/A</c:v>
                </c:pt>
                <c:pt idx="3">
                  <c:v>#N/A</c:v>
                </c:pt>
                <c:pt idx="4">
                  <c:v>1172</c:v>
                </c:pt>
                <c:pt idx="5">
                  <c:v>#N/A</c:v>
                </c:pt>
                <c:pt idx="6">
                  <c:v>#N/A</c:v>
                </c:pt>
                <c:pt idx="7">
                  <c:v>779</c:v>
                </c:pt>
                <c:pt idx="8">
                  <c:v>#N/A</c:v>
                </c:pt>
                <c:pt idx="9">
                  <c:v>#N/A</c:v>
                </c:pt>
                <c:pt idx="10">
                  <c:v>663</c:v>
                </c:pt>
                <c:pt idx="11">
                  <c:v>#N/A</c:v>
                </c:pt>
                <c:pt idx="12">
                  <c:v>#N/A</c:v>
                </c:pt>
                <c:pt idx="13">
                  <c:v>462</c:v>
                </c:pt>
                <c:pt idx="14">
                  <c:v>#N/A</c:v>
                </c:pt>
              </c:numCache>
            </c:numRef>
          </c:val>
          <c:smooth val="0"/>
          <c:extLst>
            <c:ext xmlns:c16="http://schemas.microsoft.com/office/drawing/2014/chart" uri="{C3380CC4-5D6E-409C-BE32-E72D297353CC}">
              <c16:uniqueId val="{00000008-2EBC-4715-95EF-21FADBAEAEA4}"/>
            </c:ext>
          </c:extLst>
        </c:ser>
        <c:dLbls>
          <c:showLegendKey val="0"/>
          <c:showVal val="0"/>
          <c:showCatName val="0"/>
          <c:showSerName val="0"/>
          <c:showPercent val="0"/>
          <c:showBubbleSize val="0"/>
        </c:dLbls>
        <c:marker val="1"/>
        <c:smooth val="0"/>
        <c:axId val="291523608"/>
        <c:axId val="292311592"/>
      </c:lineChart>
      <c:catAx>
        <c:axId val="2915236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92311592"/>
        <c:crosses val="autoZero"/>
        <c:auto val="1"/>
        <c:lblAlgn val="ctr"/>
        <c:lblOffset val="100"/>
        <c:tickLblSkip val="1"/>
        <c:tickMarkSkip val="1"/>
        <c:noMultiLvlLbl val="0"/>
      </c:catAx>
      <c:valAx>
        <c:axId val="2923115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15236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27311</c:v>
                </c:pt>
                <c:pt idx="5">
                  <c:v>27612</c:v>
                </c:pt>
                <c:pt idx="8">
                  <c:v>27241</c:v>
                </c:pt>
                <c:pt idx="11">
                  <c:v>26767</c:v>
                </c:pt>
                <c:pt idx="14">
                  <c:v>26401</c:v>
                </c:pt>
              </c:numCache>
            </c:numRef>
          </c:val>
          <c:extLst>
            <c:ext xmlns:c16="http://schemas.microsoft.com/office/drawing/2014/chart" uri="{C3380CC4-5D6E-409C-BE32-E72D297353CC}">
              <c16:uniqueId val="{00000000-CDD0-432F-8BB2-6A9F1A9869C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6373</c:v>
                </c:pt>
                <c:pt idx="5">
                  <c:v>6236</c:v>
                </c:pt>
                <c:pt idx="8">
                  <c:v>5866</c:v>
                </c:pt>
                <c:pt idx="11">
                  <c:v>5493</c:v>
                </c:pt>
                <c:pt idx="14">
                  <c:v>5122</c:v>
                </c:pt>
              </c:numCache>
            </c:numRef>
          </c:val>
          <c:extLst>
            <c:ext xmlns:c16="http://schemas.microsoft.com/office/drawing/2014/chart" uri="{C3380CC4-5D6E-409C-BE32-E72D297353CC}">
              <c16:uniqueId val="{00000001-CDD0-432F-8BB2-6A9F1A9869C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3237</c:v>
                </c:pt>
                <c:pt idx="5">
                  <c:v>2843</c:v>
                </c:pt>
                <c:pt idx="8">
                  <c:v>3183</c:v>
                </c:pt>
                <c:pt idx="11">
                  <c:v>3456</c:v>
                </c:pt>
                <c:pt idx="14">
                  <c:v>3909</c:v>
                </c:pt>
              </c:numCache>
            </c:numRef>
          </c:val>
          <c:extLst>
            <c:ext xmlns:c16="http://schemas.microsoft.com/office/drawing/2014/chart" uri="{C3380CC4-5D6E-409C-BE32-E72D297353CC}">
              <c16:uniqueId val="{00000002-CDD0-432F-8BB2-6A9F1A9869C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DD0-432F-8BB2-6A9F1A9869C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DD0-432F-8BB2-6A9F1A9869C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226</c:v>
                </c:pt>
                <c:pt idx="3">
                  <c:v>102</c:v>
                </c:pt>
                <c:pt idx="6">
                  <c:v>102</c:v>
                </c:pt>
                <c:pt idx="9">
                  <c:v>101</c:v>
                </c:pt>
                <c:pt idx="12">
                  <c:v>22</c:v>
                </c:pt>
              </c:numCache>
            </c:numRef>
          </c:val>
          <c:extLst>
            <c:ext xmlns:c16="http://schemas.microsoft.com/office/drawing/2014/chart" uri="{C3380CC4-5D6E-409C-BE32-E72D297353CC}">
              <c16:uniqueId val="{00000005-CDD0-432F-8BB2-6A9F1A9869C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3276</c:v>
                </c:pt>
                <c:pt idx="3">
                  <c:v>3045</c:v>
                </c:pt>
                <c:pt idx="6">
                  <c:v>2846</c:v>
                </c:pt>
                <c:pt idx="9">
                  <c:v>2648</c:v>
                </c:pt>
                <c:pt idx="12">
                  <c:v>2723</c:v>
                </c:pt>
              </c:numCache>
            </c:numRef>
          </c:val>
          <c:extLst>
            <c:ext xmlns:c16="http://schemas.microsoft.com/office/drawing/2014/chart" uri="{C3380CC4-5D6E-409C-BE32-E72D297353CC}">
              <c16:uniqueId val="{00000006-CDD0-432F-8BB2-6A9F1A9869C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1266</c:v>
                </c:pt>
                <c:pt idx="3">
                  <c:v>1059</c:v>
                </c:pt>
                <c:pt idx="6">
                  <c:v>836</c:v>
                </c:pt>
                <c:pt idx="9">
                  <c:v>643</c:v>
                </c:pt>
                <c:pt idx="12">
                  <c:v>706</c:v>
                </c:pt>
              </c:numCache>
            </c:numRef>
          </c:val>
          <c:extLst>
            <c:ext xmlns:c16="http://schemas.microsoft.com/office/drawing/2014/chart" uri="{C3380CC4-5D6E-409C-BE32-E72D297353CC}">
              <c16:uniqueId val="{00000007-CDD0-432F-8BB2-6A9F1A9869C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15817</c:v>
                </c:pt>
                <c:pt idx="3">
                  <c:v>14639</c:v>
                </c:pt>
                <c:pt idx="6">
                  <c:v>13267</c:v>
                </c:pt>
                <c:pt idx="9">
                  <c:v>12279</c:v>
                </c:pt>
                <c:pt idx="12">
                  <c:v>11509</c:v>
                </c:pt>
              </c:numCache>
            </c:numRef>
          </c:val>
          <c:extLst>
            <c:ext xmlns:c16="http://schemas.microsoft.com/office/drawing/2014/chart" uri="{C3380CC4-5D6E-409C-BE32-E72D297353CC}">
              <c16:uniqueId val="{00000008-CDD0-432F-8BB2-6A9F1A9869C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208</c:v>
                </c:pt>
                <c:pt idx="3">
                  <c:v>322</c:v>
                </c:pt>
                <c:pt idx="6">
                  <c:v>639</c:v>
                </c:pt>
                <c:pt idx="9">
                  <c:v>626</c:v>
                </c:pt>
                <c:pt idx="12">
                  <c:v>302</c:v>
                </c:pt>
              </c:numCache>
            </c:numRef>
          </c:val>
          <c:extLst>
            <c:ext xmlns:c16="http://schemas.microsoft.com/office/drawing/2014/chart" uri="{C3380CC4-5D6E-409C-BE32-E72D297353CC}">
              <c16:uniqueId val="{00000009-CDD0-432F-8BB2-6A9F1A9869C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20234</c:v>
                </c:pt>
                <c:pt idx="3">
                  <c:v>20043</c:v>
                </c:pt>
                <c:pt idx="6">
                  <c:v>19437</c:v>
                </c:pt>
                <c:pt idx="9">
                  <c:v>18899</c:v>
                </c:pt>
                <c:pt idx="12">
                  <c:v>19183</c:v>
                </c:pt>
              </c:numCache>
            </c:numRef>
          </c:val>
          <c:extLst>
            <c:ext xmlns:c16="http://schemas.microsoft.com/office/drawing/2014/chart" uri="{C3380CC4-5D6E-409C-BE32-E72D297353CC}">
              <c16:uniqueId val="{0000000A-CDD0-432F-8BB2-6A9F1A9869C3}"/>
            </c:ext>
          </c:extLst>
        </c:ser>
        <c:dLbls>
          <c:showLegendKey val="0"/>
          <c:showVal val="0"/>
          <c:showCatName val="0"/>
          <c:showSerName val="0"/>
          <c:showPercent val="0"/>
          <c:showBubbleSize val="0"/>
        </c:dLbls>
        <c:gapWidth val="100"/>
        <c:overlap val="100"/>
        <c:axId val="291521472"/>
        <c:axId val="29151782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4105</c:v>
                </c:pt>
                <c:pt idx="2">
                  <c:v>#N/A</c:v>
                </c:pt>
                <c:pt idx="3">
                  <c:v>#N/A</c:v>
                </c:pt>
                <c:pt idx="4">
                  <c:v>2519</c:v>
                </c:pt>
                <c:pt idx="5">
                  <c:v>#N/A</c:v>
                </c:pt>
                <c:pt idx="6">
                  <c:v>#N/A</c:v>
                </c:pt>
                <c:pt idx="7">
                  <c:v>838</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DD0-432F-8BB2-6A9F1A9869C3}"/>
            </c:ext>
          </c:extLst>
        </c:ser>
        <c:dLbls>
          <c:showLegendKey val="0"/>
          <c:showVal val="0"/>
          <c:showCatName val="0"/>
          <c:showSerName val="0"/>
          <c:showPercent val="0"/>
          <c:showBubbleSize val="0"/>
        </c:dLbls>
        <c:marker val="1"/>
        <c:smooth val="0"/>
        <c:axId val="291521472"/>
        <c:axId val="291517824"/>
      </c:lineChart>
      <c:catAx>
        <c:axId val="2915214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91517824"/>
        <c:crosses val="autoZero"/>
        <c:auto val="1"/>
        <c:lblAlgn val="ctr"/>
        <c:lblOffset val="100"/>
        <c:tickLblSkip val="1"/>
        <c:tickMarkSkip val="1"/>
        <c:noMultiLvlLbl val="0"/>
      </c:catAx>
      <c:valAx>
        <c:axId val="2915178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15214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1681</c:v>
                </c:pt>
                <c:pt idx="1">
                  <c:v>1786</c:v>
                </c:pt>
                <c:pt idx="2">
                  <c:v>2086</c:v>
                </c:pt>
              </c:numCache>
            </c:numRef>
          </c:val>
          <c:extLst>
            <c:ext xmlns:c16="http://schemas.microsoft.com/office/drawing/2014/chart" uri="{C3380CC4-5D6E-409C-BE32-E72D297353CC}">
              <c16:uniqueId val="{00000000-4A9B-4664-996F-1E17DA0CE92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4A9B-4664-996F-1E17DA0CE92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1329</c:v>
                </c:pt>
                <c:pt idx="1">
                  <c:v>1333</c:v>
                </c:pt>
                <c:pt idx="2">
                  <c:v>1273</c:v>
                </c:pt>
              </c:numCache>
            </c:numRef>
          </c:val>
          <c:extLst>
            <c:ext xmlns:c16="http://schemas.microsoft.com/office/drawing/2014/chart" uri="{C3380CC4-5D6E-409C-BE32-E72D297353CC}">
              <c16:uniqueId val="{00000002-4A9B-4664-996F-1E17DA0CE927}"/>
            </c:ext>
          </c:extLst>
        </c:ser>
        <c:dLbls>
          <c:showLegendKey val="0"/>
          <c:showVal val="0"/>
          <c:showCatName val="0"/>
          <c:showSerName val="0"/>
          <c:showPercent val="0"/>
          <c:showBubbleSize val="0"/>
        </c:dLbls>
        <c:gapWidth val="120"/>
        <c:overlap val="100"/>
        <c:axId val="293228888"/>
        <c:axId val="293229280"/>
      </c:barChart>
      <c:catAx>
        <c:axId val="2932288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93229280"/>
        <c:crosses val="autoZero"/>
        <c:auto val="1"/>
        <c:lblAlgn val="ctr"/>
        <c:lblOffset val="100"/>
        <c:tickLblSkip val="1"/>
        <c:tickMarkSkip val="1"/>
        <c:noMultiLvlLbl val="0"/>
      </c:catAx>
      <c:valAx>
        <c:axId val="29322928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932288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{9755C8DD-9054-4A1A-B74B-AE30BE7D191B}</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A7A2-4BA7-AC80-363AD06ACBF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{5F71B164-EAF3-4E83-A460-C8B9BEC4D905}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7A2-4BA7-AC80-363AD06ACBF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{F0552AE7-617A-42CB-BE47-A5E0220CA0F8}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7A2-4BA7-AC80-363AD06ACBF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{FB537217-A6B0-4B73-B9AC-AEC17447A744}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7A2-4BA7-AC80-363AD06ACBF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{FCF5FB3C-4A93-437B-99C4-03FDB2AA7ECF}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7A2-4BA7-AC80-363AD06ACBFB}"/>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{C942FC90-B245-45E9-ADCE-9C33E421130A}</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A7A2-4BA7-AC80-363AD06ACBFB}"/>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{CBAD48A3-1BE7-4FC5-A4AE-8323B244D4F7}</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A7A2-4BA7-AC80-363AD06ACBFB}"/>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{14F4FACF-0F9B-4FF4-84EA-90D53A7A3E8B}</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A7A2-4BA7-AC80-363AD06ACBFB}"/>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{92F45314-4305-4563-AE89-C8B91FC832FE}</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A7A2-4BA7-AC80-363AD06ACBF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33.200000000000003</c:v>
                </c:pt>
                <c:pt idx="16">
                  <c:v>63.8</c:v>
                </c:pt>
                <c:pt idx="24">
                  <c:v>65.2</c:v>
                </c:pt>
              </c:numCache>
            </c:numRef>
          </c:xVal>
          <c:yVal>
            <c:numRef>
              <c:f>公会計指標分析・財政指標組合せ分析表!$BP$51:$DC$51</c:f>
              <c:numCache>
                <c:formatCode>#,##0.0;"▲ "#,##0.0</c:formatCode>
                <c:ptCount val="40"/>
                <c:pt idx="8">
                  <c:v>19.399999999999999</c:v>
                </c:pt>
                <c:pt idx="16">
                  <c:v>6.5</c:v>
                </c:pt>
              </c:numCache>
            </c:numRef>
          </c:yVal>
          <c:smooth val="0"/>
          <c:extLst>
            <c:ext xmlns:c16="http://schemas.microsoft.com/office/drawing/2014/chart" uri="{C3380CC4-5D6E-409C-BE32-E72D297353CC}">
              <c16:uniqueId val="{00000009-A7A2-4BA7-AC80-363AD06ACBF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{A2F924AE-8EBA-415E-969A-1ED4C164E5D3}</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A7A2-4BA7-AC80-363AD06ACBF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{D891DCAC-4FA0-46AE-BD6E-3DF1ACFA2299}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7A2-4BA7-AC80-363AD06ACBF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{766695B7-3BDB-4B45-8DAE-0F814C88B22A}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7A2-4BA7-AC80-363AD06ACBF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{7BD85D31-0A14-4321-8C88-215FAA727A60}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7A2-4BA7-AC80-363AD06ACBF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{3F2C397F-6F73-4D6D-87D5-EC57BB132AC7}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7A2-4BA7-AC80-363AD06ACBFB}"/>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{D8ECD0A4-6A64-4FB3-A936-58F995FC3124}</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A7A2-4BA7-AC80-363AD06ACBFB}"/>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{40298AF2-84E0-4DE1-89B3-7E2B663DC2C0}</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A7A2-4BA7-AC80-363AD06ACBFB}"/>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{B4296C35-0A57-49D7-9AC5-B048521CBFC1}</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A7A2-4BA7-AC80-363AD06ACBFB}"/>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{98D9DC67-7D49-449A-BAD3-AFB210EF5C13}</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A7A2-4BA7-AC80-363AD06ACBF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55.2</c:v>
                </c:pt>
                <c:pt idx="16">
                  <c:v>57.2</c:v>
                </c:pt>
                <c:pt idx="24">
                  <c:v>58.5</c:v>
                </c:pt>
              </c:numCache>
            </c:numRef>
          </c:xVal>
          <c:yVal>
            <c:numRef>
              <c:f>公会計指標分析・財政指標組合せ分析表!$BP$55:$DC$55</c:f>
              <c:numCache>
                <c:formatCode>#,##0.0;"▲ "#,##0.0</c:formatCode>
                <c:ptCount val="40"/>
                <c:pt idx="8">
                  <c:v>37.299999999999997</c:v>
                </c:pt>
                <c:pt idx="16">
                  <c:v>33.1</c:v>
                </c:pt>
                <c:pt idx="24">
                  <c:v>31.3</c:v>
                </c:pt>
              </c:numCache>
            </c:numRef>
          </c:yVal>
          <c:smooth val="0"/>
          <c:extLst>
            <c:ext xmlns:c16="http://schemas.microsoft.com/office/drawing/2014/chart" uri="{C3380CC4-5D6E-409C-BE32-E72D297353CC}">
              <c16:uniqueId val="{00000013-A7A2-4BA7-AC80-363AD06ACBFB}"/>
            </c:ext>
          </c:extLst>
        </c:ser>
        <c:dLbls>
          <c:showLegendKey val="0"/>
          <c:showVal val="1"/>
          <c:showCatName val="0"/>
          <c:showSerName val="0"/>
          <c:showPercent val="0"/>
          <c:showBubbleSize val="0"/>
        </c:dLbls>
        <c:axId val="293230064"/>
        <c:axId val="293230456"/>
      </c:scatterChart>
      <c:valAx>
        <c:axId val="293230064"/>
        <c:scaling>
          <c:orientation val="minMax"/>
          <c:max val="67"/>
          <c:min val="3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93230456"/>
        <c:crosses val="autoZero"/>
        <c:crossBetween val="midCat"/>
      </c:valAx>
      <c:valAx>
        <c:axId val="293230456"/>
        <c:scaling>
          <c:orientation val="minMax"/>
          <c:max val="43"/>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9323006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{81863C72-ED9D-4296-8A7A-961CE1E5E1D6}</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058B-4C99-B994-05810E8B56F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{D0EC75E8-90AA-4A2D-B3A2-411FEC9D46BE}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58B-4C99-B994-05810E8B56F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{CB676DCF-72B2-4E5B-AC08-6062E5517069}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58B-4C99-B994-05810E8B56F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{358C228B-1146-4416-B7B4-BDBC617F5C18}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58B-4C99-B994-05810E8B56F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{4FF38BC8-87EC-43A3-8777-759D4956F74D}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58B-4C99-B994-05810E8B56F3}"/>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{8A7FDEF2-BC68-44C4-B58F-8BD9012064BA}</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058B-4C99-B994-05810E8B56F3}"/>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{61E12199-292D-4161-A327-E2AA4EF301C3}</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058B-4C99-B994-05810E8B56F3}"/>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{8A9B348F-0338-49E4-B988-73E583295498}</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058B-4C99-B994-05810E8B56F3}"/>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{5FEEFF5F-0968-42AA-B8F8-03B5304C460D}</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058B-4C99-B994-05810E8B56F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9.9</c:v>
                </c:pt>
                <c:pt idx="8">
                  <c:v>9.6999999999999993</c:v>
                </c:pt>
                <c:pt idx="16">
                  <c:v>8.1</c:v>
                </c:pt>
                <c:pt idx="24">
                  <c:v>6.7</c:v>
                </c:pt>
                <c:pt idx="32">
                  <c:v>4.9000000000000004</c:v>
                </c:pt>
              </c:numCache>
            </c:numRef>
          </c:xVal>
          <c:yVal>
            <c:numRef>
              <c:f>公会計指標分析・財政指標組合せ分析表!$BP$73:$DC$73</c:f>
              <c:numCache>
                <c:formatCode>#,##0.0;"▲ "#,##0.0</c:formatCode>
                <c:ptCount val="40"/>
                <c:pt idx="0">
                  <c:v>32.9</c:v>
                </c:pt>
                <c:pt idx="8">
                  <c:v>19.399999999999999</c:v>
                </c:pt>
                <c:pt idx="16">
                  <c:v>6.5</c:v>
                </c:pt>
              </c:numCache>
            </c:numRef>
          </c:yVal>
          <c:smooth val="0"/>
          <c:extLst>
            <c:ext xmlns:c16="http://schemas.microsoft.com/office/drawing/2014/chart" uri="{C3380CC4-5D6E-409C-BE32-E72D297353CC}">
              <c16:uniqueId val="{00000009-058B-4C99-B994-05810E8B56F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{FB239235-BA25-400D-9473-1F06C112106F}</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058B-4C99-B994-05810E8B56F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{AF0E0970-80B4-4120-B025-EAA30A2474B0}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58B-4C99-B994-05810E8B56F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{6F291BBD-5281-4BE8-9FB8-0A7AF33D77E4}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58B-4C99-B994-05810E8B56F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{72A79AF5-20A2-454C-A9BD-8428DCE3964B}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58B-4C99-B994-05810E8B56F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{7F1F7C7A-CE2D-4D90-A5F6-85727A4A3860}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58B-4C99-B994-05810E8B56F3}"/>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{0C8A00C5-B858-42C2-BA53-B81788DD95C1}</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058B-4C99-B994-05810E8B56F3}"/>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{A0D3D879-7FDC-46C5-A41F-4C52AB6D2543}</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058B-4C99-B994-05810E8B56F3}"/>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{A9430EC8-B823-4DB5-9116-AAB13BCF18A2}</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058B-4C99-B994-05810E8B56F3}"/>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{11E65AAD-D5D5-42F6-927F-6D3B5F406C18}</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058B-4C99-B994-05810E8B56F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7.8</c:v>
                </c:pt>
                <c:pt idx="16">
                  <c:v>7.5</c:v>
                </c:pt>
                <c:pt idx="24">
                  <c:v>7.2</c:v>
                </c:pt>
                <c:pt idx="32">
                  <c:v>6.9</c:v>
                </c:pt>
              </c:numCache>
            </c:numRef>
          </c:xVal>
          <c:yVal>
            <c:numRef>
              <c:f>公会計指標分析・財政指標組合せ分析表!$BP$77:$DC$77</c:f>
              <c:numCache>
                <c:formatCode>#,##0.0;"▲ "#,##0.0</c:formatCode>
                <c:ptCount val="40"/>
                <c:pt idx="0">
                  <c:v>45.9</c:v>
                </c:pt>
                <c:pt idx="8">
                  <c:v>37.299999999999997</c:v>
                </c:pt>
                <c:pt idx="16">
                  <c:v>33.1</c:v>
                </c:pt>
                <c:pt idx="24">
                  <c:v>31.3</c:v>
                </c:pt>
                <c:pt idx="32">
                  <c:v>25.3</c:v>
                </c:pt>
              </c:numCache>
            </c:numRef>
          </c:yVal>
          <c:smooth val="0"/>
          <c:extLst>
            <c:ext xmlns:c16="http://schemas.microsoft.com/office/drawing/2014/chart" uri="{C3380CC4-5D6E-409C-BE32-E72D297353CC}">
              <c16:uniqueId val="{00000013-058B-4C99-B994-05810E8B56F3}"/>
            </c:ext>
          </c:extLst>
        </c:ser>
        <c:dLbls>
          <c:showLegendKey val="0"/>
          <c:showVal val="1"/>
          <c:showCatName val="0"/>
          <c:showSerName val="0"/>
          <c:showPercent val="0"/>
          <c:showBubbleSize val="0"/>
        </c:dLbls>
        <c:axId val="293231240"/>
        <c:axId val="293231632"/>
      </c:scatterChart>
      <c:valAx>
        <c:axId val="293231240"/>
        <c:scaling>
          <c:orientation val="minMax"/>
          <c:max val="10.199999999999999"/>
          <c:min val="6.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93231632"/>
        <c:crosses val="autoZero"/>
        <c:crossBetween val="midCat"/>
      </c:valAx>
      <c:valAx>
        <c:axId val="293231632"/>
        <c:scaling>
          <c:orientation val="minMax"/>
          <c:max val="53"/>
          <c:min val="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9323124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大阪府柏原市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実質公債費比率については、平成３０年度の数値（３ヶ年平均）で４．９％となり、前年度比で１．８％改善した。</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これは、病院事業会計への公債費に対する繰出金が増となったものの、一般会計の地方債元利償還金が償還終了により減となったことなどで、単年度比率が１．７％改善したことによるものである。</a:t>
          </a:r>
          <a:endParaRPr kumimoji="1" lang="en-US" altLang="ja-JP" sz="1400" baseline="0">
            <a:latin typeface="ＭＳ ゴシック" pitchFamily="49" charset="-128"/>
            <a:ea typeface="ＭＳ ゴシック"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aseline="0">
              <a:latin typeface="ＭＳ ゴシック" pitchFamily="49" charset="-128"/>
              <a:ea typeface="ＭＳ ゴシック" pitchFamily="49" charset="-128"/>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しかし、庁舎及び公立認定こども園の建設に多額の起債を発行する予定である</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ため</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今後も引き続き</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新規事業に伴う</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起債</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発行の抑制などにより、公債費負担の増加を抑制</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していく。</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大阪府柏原市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公営企業の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地方債の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償還が順調に進んでいること、前年度に引き続き連結実質収支の黒字を維持できたことなどにより、算定上は地方債等を含めた将来負担額を基金等の財源で賄うことが可能な見込みとなった。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庁舎及び公立認定こども園の建設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に多額の起債を発行する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予定ではあるが、後年度の負担を少しでも軽減できるよう、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今後も引き続き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新規事業の実施について精査をし、財政の健全化に努める。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大阪府柏原市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財政調整基金において庁舎施設整備事業に充当するため３，０３８千円を取り崩したものの、平成２９年度決算で生じた純剰余金</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３００，０００千円及び基金運用収入３，２１６千円を積み立てたことで、前年度比３００，１７８千円（１６．８％）の増となった。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その他特定目的基金については、基金運用収入等を５４，８８７千円積み立てたものの、公園等整備事業基金で７２，６２８千円、ふるさと基金で４２，４５７千円を取り崩したことにより、６０，１９８千円（４．５％）の減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今後、財政調整基金は庁舎建設事業への充当により減少する見込みであるが、各基金を計画的に積み立てていく。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柏原市老人福祉基金：老人福祉の向上を図る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柏原市ふるさと基金：寄附を通じて、様々な人々が参加できる、夢のある地域社会の実現を目指す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柏原市文化・スポーツ国際交流基金：国際化時代にふさわしい文化及びスポーツの振興に寄与し、国際理解を深める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柏原市公園等整備事業基金：公園、広場及び緑地の整備事業を推進する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柏原市ふるさと創生事業基金：ふるさと創生事業を推進する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柏原市ふるさと基金：条例に基づく運用利子及び指定寄附金の積立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柏原市公園等整備事業基金：地域緑化推進事業地の買い戻しに伴う取り崩し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柏原市ふるさと基金：寄付者の意向に沿った事業に活用していく。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条例に基づく歳計剰余金処分及び運用利子の積立による。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庁舎建設事業、病院事業会計繰出金等の財源として多額の取崩しを予定しているため、減少していく。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地方債の償還計画を踏まえ、検討していく。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大阪府柏原市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69,529
68,188
25.33
25,050,466
24,425,286
600,696
15,162,579
19,183,344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3" name="角丸四角形 22">
          <a:extLst>
            <a:ext uri="{FF2B5EF4-FFF2-40B4-BE49-F238E27FC236}">
              <a16:creationId xmlns:a16="http://schemas.microsoft.com/office/drawing/2014/main" id="{00000000-0008-0000-0D00-000017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8" name="楕円 27">
          <a:extLst>
            <a:ext uri="{FF2B5EF4-FFF2-40B4-BE49-F238E27FC236}">
              <a16:creationId xmlns:a16="http://schemas.microsoft.com/office/drawing/2014/main" id="{00000000-0008-0000-0D00-00001C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9" name="フローチャート: 判断 28">
          <a:extLst>
            <a:ext uri="{FF2B5EF4-FFF2-40B4-BE49-F238E27FC236}">
              <a16:creationId xmlns:a16="http://schemas.microsoft.com/office/drawing/2014/main" id="{00000000-0008-0000-0D00-00001D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1" name="直線コネクタ 30">
          <a:extLst>
            <a:ext uri="{FF2B5EF4-FFF2-40B4-BE49-F238E27FC236}">
              <a16:creationId xmlns:a16="http://schemas.microsoft.com/office/drawing/2014/main" id="{00000000-0008-0000-0D00-00001F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2" name="直線コネクタ 31">
          <a:extLst>
            <a:ext uri="{FF2B5EF4-FFF2-40B4-BE49-F238E27FC236}">
              <a16:creationId xmlns:a16="http://schemas.microsoft.com/office/drawing/2014/main" id="{00000000-0008-0000-0D00-000020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3" name="直線コネクタ 32">
          <a:extLst>
            <a:ext uri="{FF2B5EF4-FFF2-40B4-BE49-F238E27FC236}">
              <a16:creationId xmlns:a16="http://schemas.microsoft.com/office/drawing/2014/main" id="{00000000-0008-0000-0D00-000021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6" name="テキスト ボックス 35">
          <a:extLst>
            <a:ext uri="{FF2B5EF4-FFF2-40B4-BE49-F238E27FC236}">
              <a16:creationId xmlns:a16="http://schemas.microsoft.com/office/drawing/2014/main" id="{00000000-0008-0000-0D00-000024000000}"/>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7" name="テキスト ボックス 36">
          <a:extLst>
            <a:ext uri="{FF2B5EF4-FFF2-40B4-BE49-F238E27FC236}">
              <a16:creationId xmlns:a16="http://schemas.microsoft.com/office/drawing/2014/main" id="{00000000-0008-0000-0D00-000025000000}"/>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00000000-0008-0000-0D00-000032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a:latin typeface="ＭＳ Ｐゴシック" panose="020B0600070205080204" pitchFamily="50" charset="-128"/>
              <a:ea typeface="ＭＳ Ｐゴシック" panose="020B0600070205080204" pitchFamily="50" charset="-128"/>
            </a:rPr>
            <a:t>　施設の老朽化が進んでおり、類似団体内平均値より高くなっている。、　</a:t>
          </a:r>
          <a:endParaRPr kumimoji="1" lang="en-US" altLang="ja-JP" sz="950">
            <a:latin typeface="ＭＳ Ｐゴシック" panose="020B0600070205080204" pitchFamily="50" charset="-128"/>
            <a:ea typeface="ＭＳ Ｐゴシック" panose="020B0600070205080204" pitchFamily="50" charset="-128"/>
          </a:endParaRPr>
        </a:p>
        <a:p>
          <a:r>
            <a:rPr kumimoji="1" lang="ja-JP" altLang="en-US" sz="950">
              <a:latin typeface="ＭＳ Ｐゴシック" panose="020B0600070205080204" pitchFamily="50" charset="-128"/>
              <a:ea typeface="ＭＳ Ｐゴシック" panose="020B0600070205080204" pitchFamily="50" charset="-128"/>
            </a:rPr>
            <a:t>　平成</a:t>
          </a:r>
          <a:r>
            <a:rPr kumimoji="1" lang="en-US" altLang="ja-JP" sz="950">
              <a:latin typeface="ＭＳ Ｐゴシック" panose="020B0600070205080204" pitchFamily="50" charset="-128"/>
              <a:ea typeface="ＭＳ Ｐゴシック" panose="020B0600070205080204" pitchFamily="50" charset="-128"/>
            </a:rPr>
            <a:t>29</a:t>
          </a:r>
          <a:r>
            <a:rPr kumimoji="1" lang="ja-JP" altLang="en-US" sz="950">
              <a:latin typeface="ＭＳ Ｐゴシック" panose="020B0600070205080204" pitchFamily="50" charset="-128"/>
              <a:ea typeface="ＭＳ Ｐゴシック" panose="020B0600070205080204" pitchFamily="50" charset="-128"/>
            </a:rPr>
            <a:t>年</a:t>
          </a:r>
          <a:r>
            <a:rPr kumimoji="1" lang="en-US" altLang="ja-JP" sz="950">
              <a:latin typeface="ＭＳ Ｐゴシック" panose="020B0600070205080204" pitchFamily="50" charset="-128"/>
              <a:ea typeface="ＭＳ Ｐゴシック" panose="020B0600070205080204" pitchFamily="50" charset="-128"/>
            </a:rPr>
            <a:t>3</a:t>
          </a:r>
          <a:r>
            <a:rPr kumimoji="1" lang="ja-JP" altLang="en-US" sz="950">
              <a:latin typeface="ＭＳ Ｐゴシック" panose="020B0600070205080204" pitchFamily="50" charset="-128"/>
              <a:ea typeface="ＭＳ Ｐゴシック" panose="020B0600070205080204" pitchFamily="50" charset="-128"/>
            </a:rPr>
            <a:t>月に策定した公共施設等総合管理計画や柏原市立小・中学校適正規模・適正配置基本方針、公立幼稚園及び公立保育所の再編整備に関する基本計画などを踏まえ、公共施設等の維持管理や再編整備を適切に進めていく。</a:t>
          </a:r>
          <a:endParaRPr kumimoji="1" lang="en-US" altLang="ja-JP" sz="950">
            <a:latin typeface="ＭＳ Ｐゴシック" panose="020B0600070205080204" pitchFamily="50" charset="-128"/>
            <a:ea typeface="ＭＳ Ｐゴシック" panose="020B0600070205080204" pitchFamily="50" charset="-128"/>
          </a:endParaRPr>
        </a:p>
        <a:p>
          <a:r>
            <a:rPr kumimoji="1" lang="ja-JP" altLang="en-US" sz="950">
              <a:latin typeface="ＭＳ Ｐゴシック" panose="020B0600070205080204" pitchFamily="50" charset="-128"/>
              <a:ea typeface="ＭＳ Ｐゴシック" panose="020B0600070205080204" pitchFamily="50" charset="-128"/>
            </a:rPr>
            <a:t>　また平成</a:t>
          </a:r>
          <a:r>
            <a:rPr kumimoji="1" lang="en-US" altLang="ja-JP" sz="950">
              <a:latin typeface="ＭＳ Ｐゴシック" panose="020B0600070205080204" pitchFamily="50" charset="-128"/>
              <a:ea typeface="ＭＳ Ｐゴシック" panose="020B0600070205080204" pitchFamily="50" charset="-128"/>
            </a:rPr>
            <a:t>30</a:t>
          </a:r>
          <a:r>
            <a:rPr kumimoji="1" lang="ja-JP" altLang="en-US" sz="950">
              <a:latin typeface="ＭＳ Ｐゴシック" panose="020B0600070205080204" pitchFamily="50" charset="-128"/>
              <a:ea typeface="ＭＳ Ｐゴシック" panose="020B0600070205080204" pitchFamily="50" charset="-128"/>
            </a:rPr>
            <a:t>年</a:t>
          </a:r>
          <a:r>
            <a:rPr kumimoji="1" lang="en-US" altLang="ja-JP" sz="950">
              <a:latin typeface="ＭＳ Ｐゴシック" panose="020B0600070205080204" pitchFamily="50" charset="-128"/>
              <a:ea typeface="ＭＳ Ｐゴシック" panose="020B0600070205080204" pitchFamily="50" charset="-128"/>
            </a:rPr>
            <a:t>11</a:t>
          </a:r>
          <a:r>
            <a:rPr kumimoji="1" lang="ja-JP" altLang="en-US" sz="950">
              <a:latin typeface="ＭＳ Ｐゴシック" panose="020B0600070205080204" pitchFamily="50" charset="-128"/>
              <a:ea typeface="ＭＳ Ｐゴシック" panose="020B0600070205080204" pitchFamily="50" charset="-128"/>
            </a:rPr>
            <a:t>月に策定した公有財産活用基本方針を踏まえ、余裕のある公共施設等について、庁内活用や民間への貸付、売却等の検討を進め、公共施設の量、コスト、サービスの最適化に取り組んでいく。</a:t>
          </a:r>
          <a:endParaRPr kumimoji="1" lang="en-US" altLang="ja-JP" sz="950">
            <a:latin typeface="ＭＳ Ｐゴシック" panose="020B0600070205080204" pitchFamily="50" charset="-128"/>
            <a:ea typeface="ＭＳ Ｐゴシック" panose="020B0600070205080204" pitchFamily="50" charset="-128"/>
          </a:endParaRPr>
        </a:p>
        <a:p>
          <a:r>
            <a:rPr kumimoji="1" lang="ja-JP" altLang="en-US" sz="950">
              <a:latin typeface="ＭＳ Ｐゴシック" panose="020B0600070205080204" pitchFamily="50" charset="-128"/>
              <a:ea typeface="ＭＳ Ｐゴシック" panose="020B0600070205080204" pitchFamily="50" charset="-128"/>
            </a:rPr>
            <a:t>　なお、平成</a:t>
          </a:r>
          <a:r>
            <a:rPr kumimoji="1" lang="en-US" altLang="ja-JP" sz="950">
              <a:latin typeface="ＭＳ Ｐゴシック" panose="020B0600070205080204" pitchFamily="50" charset="-128"/>
              <a:ea typeface="ＭＳ Ｐゴシック" panose="020B0600070205080204" pitchFamily="50" charset="-128"/>
            </a:rPr>
            <a:t>30</a:t>
          </a:r>
          <a:r>
            <a:rPr kumimoji="1" lang="ja-JP" altLang="en-US" sz="950">
              <a:latin typeface="ＭＳ Ｐゴシック" panose="020B0600070205080204" pitchFamily="50" charset="-128"/>
              <a:ea typeface="ＭＳ Ｐゴシック" panose="020B0600070205080204" pitchFamily="50" charset="-128"/>
            </a:rPr>
            <a:t>年度決算に係る固定資産台帳については、平成</a:t>
          </a:r>
          <a:r>
            <a:rPr kumimoji="1" lang="en-US" altLang="ja-JP" sz="950">
              <a:latin typeface="ＭＳ Ｐゴシック" panose="020B0600070205080204" pitchFamily="50" charset="-128"/>
              <a:ea typeface="ＭＳ Ｐゴシック" panose="020B0600070205080204" pitchFamily="50" charset="-128"/>
            </a:rPr>
            <a:t>31</a:t>
          </a:r>
          <a:r>
            <a:rPr kumimoji="1" lang="ja-JP" altLang="en-US" sz="950">
              <a:latin typeface="ＭＳ Ｐゴシック" panose="020B0600070205080204" pitchFamily="50" charset="-128"/>
              <a:ea typeface="ＭＳ Ｐゴシック" panose="020B0600070205080204" pitchFamily="50" charset="-128"/>
            </a:rPr>
            <a:t>年</a:t>
          </a:r>
          <a:r>
            <a:rPr kumimoji="1" lang="en-US" altLang="ja-JP" sz="950">
              <a:latin typeface="ＭＳ Ｐゴシック" panose="020B0600070205080204" pitchFamily="50" charset="-128"/>
              <a:ea typeface="ＭＳ Ｐゴシック" panose="020B0600070205080204" pitchFamily="50" charset="-128"/>
            </a:rPr>
            <a:t>3</a:t>
          </a:r>
          <a:r>
            <a:rPr kumimoji="1" lang="ja-JP" altLang="en-US" sz="950">
              <a:latin typeface="ＭＳ Ｐゴシック" panose="020B0600070205080204" pitchFamily="50" charset="-128"/>
              <a:ea typeface="ＭＳ Ｐゴシック" panose="020B0600070205080204" pitchFamily="50" charset="-128"/>
            </a:rPr>
            <a:t>月</a:t>
          </a:r>
          <a:r>
            <a:rPr kumimoji="1" lang="en-US" altLang="ja-JP" sz="950">
              <a:latin typeface="ＭＳ Ｐゴシック" panose="020B0600070205080204" pitchFamily="50" charset="-128"/>
              <a:ea typeface="ＭＳ Ｐゴシック" panose="020B0600070205080204" pitchFamily="50" charset="-128"/>
            </a:rPr>
            <a:t>31</a:t>
          </a:r>
          <a:r>
            <a:rPr kumimoji="1" lang="ja-JP" altLang="en-US" sz="950">
              <a:latin typeface="ＭＳ Ｐゴシック" panose="020B0600070205080204" pitchFamily="50" charset="-128"/>
              <a:ea typeface="ＭＳ Ｐゴシック" panose="020B0600070205080204" pitchFamily="50" charset="-128"/>
            </a:rPr>
            <a:t>日時点で未整備であるため、平成</a:t>
          </a:r>
          <a:r>
            <a:rPr kumimoji="1" lang="en-US" altLang="ja-JP" sz="950">
              <a:latin typeface="ＭＳ Ｐゴシック" panose="020B0600070205080204" pitchFamily="50" charset="-128"/>
              <a:ea typeface="ＭＳ Ｐゴシック" panose="020B0600070205080204" pitchFamily="50" charset="-128"/>
            </a:rPr>
            <a:t>30</a:t>
          </a:r>
          <a:r>
            <a:rPr kumimoji="1" lang="ja-JP" altLang="en-US" sz="950">
              <a:latin typeface="ＭＳ Ｐゴシック" panose="020B0600070205080204" pitchFamily="50" charset="-128"/>
              <a:ea typeface="ＭＳ Ｐゴシック" panose="020B0600070205080204" pitchFamily="50" charset="-128"/>
            </a:rPr>
            <a:t>年度の当該団体値等は表示されていない。</a:t>
          </a:r>
          <a:endParaRPr kumimoji="1" lang="en-US" altLang="ja-JP" sz="95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00000000-0008-0000-0D00-000044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42726</xdr:rowOff>
    </xdr:from>
    <xdr:to>
      <xdr:col>23</xdr:col>
      <xdr:colOff>85090</xdr:colOff>
      <xdr:row>34</xdr:row>
      <xdr:rowOff>42363</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flipV="1">
          <a:off x="4760595" y="5443401"/>
          <a:ext cx="1270" cy="1199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46190</xdr:rowOff>
    </xdr:from>
    <xdr:ext cx="405111" cy="259045"/>
    <xdr:sp macro="" textlink="">
      <xdr:nvSpPr>
        <xdr:cNvPr id="70" name="有形固定資産減価償却率最小値テキスト">
          <a:extLst>
            <a:ext uri="{FF2B5EF4-FFF2-40B4-BE49-F238E27FC236}">
              <a16:creationId xmlns:a16="http://schemas.microsoft.com/office/drawing/2014/main" id="{00000000-0008-0000-0D00-000046000000}"/>
            </a:ext>
          </a:extLst>
        </xdr:cNvPr>
        <xdr:cNvSpPr txBox="1"/>
      </xdr:nvSpPr>
      <xdr:spPr>
        <a:xfrm>
          <a:off x="4813300" y="6647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42363</xdr:rowOff>
    </xdr:from>
    <xdr:to>
      <xdr:col>23</xdr:col>
      <xdr:colOff>174625</xdr:colOff>
      <xdr:row>34</xdr:row>
      <xdr:rowOff>42363</xdr:rowOff>
    </xdr:to>
    <xdr:cxnSp macro="">
      <xdr:nvCxnSpPr>
        <xdr:cNvPr id="71" name="直線コネクタ 70">
          <a:extLst>
            <a:ext uri="{FF2B5EF4-FFF2-40B4-BE49-F238E27FC236}">
              <a16:creationId xmlns:a16="http://schemas.microsoft.com/office/drawing/2014/main" id="{00000000-0008-0000-0D00-000047000000}"/>
            </a:ext>
          </a:extLst>
        </xdr:cNvPr>
        <xdr:cNvCxnSpPr/>
      </xdr:nvCxnSpPr>
      <xdr:spPr>
        <a:xfrm>
          <a:off x="4673600" y="6643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160853</xdr:rowOff>
    </xdr:from>
    <xdr:ext cx="405111" cy="259045"/>
    <xdr:sp macro="" textlink="">
      <xdr:nvSpPr>
        <xdr:cNvPr id="72" name="有形固定資産減価償却率最大値テキスト">
          <a:extLst>
            <a:ext uri="{FF2B5EF4-FFF2-40B4-BE49-F238E27FC236}">
              <a16:creationId xmlns:a16="http://schemas.microsoft.com/office/drawing/2014/main" id="{00000000-0008-0000-0D00-000048000000}"/>
            </a:ext>
          </a:extLst>
        </xdr:cNvPr>
        <xdr:cNvSpPr txBox="1"/>
      </xdr:nvSpPr>
      <xdr:spPr>
        <a:xfrm>
          <a:off x="4813300" y="5218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42726</xdr:rowOff>
    </xdr:from>
    <xdr:to>
      <xdr:col>23</xdr:col>
      <xdr:colOff>174625</xdr:colOff>
      <xdr:row>27</xdr:row>
      <xdr:rowOff>42726</xdr:rowOff>
    </xdr:to>
    <xdr:cxnSp macro="">
      <xdr:nvCxnSpPr>
        <xdr:cNvPr id="73" name="直線コネクタ 72">
          <a:extLst>
            <a:ext uri="{FF2B5EF4-FFF2-40B4-BE49-F238E27FC236}">
              <a16:creationId xmlns:a16="http://schemas.microsoft.com/office/drawing/2014/main" id="{00000000-0008-0000-0D00-000049000000}"/>
            </a:ext>
          </a:extLst>
        </xdr:cNvPr>
        <xdr:cNvCxnSpPr/>
      </xdr:nvCxnSpPr>
      <xdr:spPr>
        <a:xfrm>
          <a:off x="4673600" y="5443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65422</xdr:rowOff>
    </xdr:from>
    <xdr:ext cx="405111" cy="259045"/>
    <xdr:sp macro="" textlink="">
      <xdr:nvSpPr>
        <xdr:cNvPr id="74" name="有形固定資産減価償却率平均値テキスト">
          <a:extLst>
            <a:ext uri="{FF2B5EF4-FFF2-40B4-BE49-F238E27FC236}">
              <a16:creationId xmlns:a16="http://schemas.microsoft.com/office/drawing/2014/main" id="{00000000-0008-0000-0D00-00004A000000}"/>
            </a:ext>
          </a:extLst>
        </xdr:cNvPr>
        <xdr:cNvSpPr txBox="1"/>
      </xdr:nvSpPr>
      <xdr:spPr>
        <a:xfrm>
          <a:off x="4813300" y="5808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86995</xdr:rowOff>
    </xdr:from>
    <xdr:to>
      <xdr:col>23</xdr:col>
      <xdr:colOff>136525</xdr:colOff>
      <xdr:row>30</xdr:row>
      <xdr:rowOff>17145</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47117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130175</xdr:rowOff>
    </xdr:from>
    <xdr:to>
      <xdr:col>19</xdr:col>
      <xdr:colOff>187325</xdr:colOff>
      <xdr:row>30</xdr:row>
      <xdr:rowOff>60325</xdr:rowOff>
    </xdr:to>
    <xdr:sp macro="" textlink="">
      <xdr:nvSpPr>
        <xdr:cNvPr id="76" name="フローチャート: 判断 75">
          <a:extLst>
            <a:ext uri="{FF2B5EF4-FFF2-40B4-BE49-F238E27FC236}">
              <a16:creationId xmlns:a16="http://schemas.microsoft.com/office/drawing/2014/main" id="{00000000-0008-0000-0D00-00004C000000}"/>
            </a:ext>
          </a:extLst>
        </xdr:cNvPr>
        <xdr:cNvSpPr/>
      </xdr:nvSpPr>
      <xdr:spPr>
        <a:xfrm>
          <a:off x="4000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170271</xdr:rowOff>
    </xdr:from>
    <xdr:to>
      <xdr:col>15</xdr:col>
      <xdr:colOff>187325</xdr:colOff>
      <xdr:row>30</xdr:row>
      <xdr:rowOff>100421</xdr:rowOff>
    </xdr:to>
    <xdr:sp macro="" textlink="">
      <xdr:nvSpPr>
        <xdr:cNvPr id="77" name="フローチャート: 判断 76">
          <a:extLst>
            <a:ext uri="{FF2B5EF4-FFF2-40B4-BE49-F238E27FC236}">
              <a16:creationId xmlns:a16="http://schemas.microsoft.com/office/drawing/2014/main" id="{00000000-0008-0000-0D00-00004D000000}"/>
            </a:ext>
          </a:extLst>
        </xdr:cNvPr>
        <xdr:cNvSpPr/>
      </xdr:nvSpPr>
      <xdr:spPr>
        <a:xfrm>
          <a:off x="3238500" y="591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60506</xdr:rowOff>
    </xdr:from>
    <xdr:to>
      <xdr:col>11</xdr:col>
      <xdr:colOff>187325</xdr:colOff>
      <xdr:row>30</xdr:row>
      <xdr:rowOff>162106</xdr:rowOff>
    </xdr:to>
    <xdr:sp macro="" textlink="">
      <xdr:nvSpPr>
        <xdr:cNvPr id="78" name="フローチャート: 判断 77">
          <a:extLst>
            <a:ext uri="{FF2B5EF4-FFF2-40B4-BE49-F238E27FC236}">
              <a16:creationId xmlns:a16="http://schemas.microsoft.com/office/drawing/2014/main" id="{00000000-0008-0000-0D00-00004E000000}"/>
            </a:ext>
          </a:extLst>
        </xdr:cNvPr>
        <xdr:cNvSpPr/>
      </xdr:nvSpPr>
      <xdr:spPr>
        <a:xfrm>
          <a:off x="2476500" y="5975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D00-000051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D00-000052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0000000-0008-0000-0D00-000053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94978</xdr:rowOff>
    </xdr:from>
    <xdr:to>
      <xdr:col>19</xdr:col>
      <xdr:colOff>187325</xdr:colOff>
      <xdr:row>29</xdr:row>
      <xdr:rowOff>25128</xdr:rowOff>
    </xdr:to>
    <xdr:sp macro="" textlink="">
      <xdr:nvSpPr>
        <xdr:cNvPr id="84" name="楕円 83">
          <a:extLst>
            <a:ext uri="{FF2B5EF4-FFF2-40B4-BE49-F238E27FC236}">
              <a16:creationId xmlns:a16="http://schemas.microsoft.com/office/drawing/2014/main" id="{00000000-0008-0000-0D00-000054000000}"/>
            </a:ext>
          </a:extLst>
        </xdr:cNvPr>
        <xdr:cNvSpPr/>
      </xdr:nvSpPr>
      <xdr:spPr>
        <a:xfrm>
          <a:off x="4000500" y="566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138158</xdr:rowOff>
    </xdr:from>
    <xdr:to>
      <xdr:col>15</xdr:col>
      <xdr:colOff>187325</xdr:colOff>
      <xdr:row>29</xdr:row>
      <xdr:rowOff>68308</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3238500" y="571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145778</xdr:rowOff>
    </xdr:from>
    <xdr:to>
      <xdr:col>19</xdr:col>
      <xdr:colOff>136525</xdr:colOff>
      <xdr:row>29</xdr:row>
      <xdr:rowOff>17508</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flipV="1">
          <a:off x="3289300" y="5717903"/>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34</xdr:row>
      <xdr:rowOff>53249</xdr:rowOff>
    </xdr:from>
    <xdr:to>
      <xdr:col>11</xdr:col>
      <xdr:colOff>187325</xdr:colOff>
      <xdr:row>34</xdr:row>
      <xdr:rowOff>154849</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2476500" y="6654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17508</xdr:rowOff>
    </xdr:from>
    <xdr:to>
      <xdr:col>15</xdr:col>
      <xdr:colOff>136525</xdr:colOff>
      <xdr:row>34</xdr:row>
      <xdr:rowOff>104049</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flipV="1">
          <a:off x="2527300" y="5761083"/>
          <a:ext cx="762000" cy="943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51452</xdr:rowOff>
    </xdr:from>
    <xdr:ext cx="405111" cy="259045"/>
    <xdr:sp macro="" textlink="">
      <xdr:nvSpPr>
        <xdr:cNvPr id="89" name="n_1aveValue有形固定資産減価償却率">
          <a:extLst>
            <a:ext uri="{FF2B5EF4-FFF2-40B4-BE49-F238E27FC236}">
              <a16:creationId xmlns:a16="http://schemas.microsoft.com/office/drawing/2014/main" id="{00000000-0008-0000-0D00-000059000000}"/>
            </a:ext>
          </a:extLst>
        </xdr:cNvPr>
        <xdr:cNvSpPr txBox="1"/>
      </xdr:nvSpPr>
      <xdr:spPr>
        <a:xfrm>
          <a:off x="38360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91548</xdr:rowOff>
    </xdr:from>
    <xdr:ext cx="405111" cy="259045"/>
    <xdr:sp macro="" textlink="">
      <xdr:nvSpPr>
        <xdr:cNvPr id="90" name="n_2aveValue有形固定資産減価償却率">
          <a:extLst>
            <a:ext uri="{FF2B5EF4-FFF2-40B4-BE49-F238E27FC236}">
              <a16:creationId xmlns:a16="http://schemas.microsoft.com/office/drawing/2014/main" id="{00000000-0008-0000-0D00-00005A000000}"/>
            </a:ext>
          </a:extLst>
        </xdr:cNvPr>
        <xdr:cNvSpPr txBox="1"/>
      </xdr:nvSpPr>
      <xdr:spPr>
        <a:xfrm>
          <a:off x="3086744" y="6006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7183</xdr:rowOff>
    </xdr:from>
    <xdr:ext cx="405111" cy="259045"/>
    <xdr:sp macro="" textlink="">
      <xdr:nvSpPr>
        <xdr:cNvPr id="91" name="n_3aveValue有形固定資産減価償却率">
          <a:extLst>
            <a:ext uri="{FF2B5EF4-FFF2-40B4-BE49-F238E27FC236}">
              <a16:creationId xmlns:a16="http://schemas.microsoft.com/office/drawing/2014/main" id="{00000000-0008-0000-0D00-00005B000000}"/>
            </a:ext>
          </a:extLst>
        </xdr:cNvPr>
        <xdr:cNvSpPr txBox="1"/>
      </xdr:nvSpPr>
      <xdr:spPr>
        <a:xfrm>
          <a:off x="2324744" y="5750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41655</xdr:rowOff>
    </xdr:from>
    <xdr:ext cx="405111" cy="259045"/>
    <xdr:sp macro="" textlink="">
      <xdr:nvSpPr>
        <xdr:cNvPr id="92" name="n_1mainValue有形固定資産減価償却率">
          <a:extLst>
            <a:ext uri="{FF2B5EF4-FFF2-40B4-BE49-F238E27FC236}">
              <a16:creationId xmlns:a16="http://schemas.microsoft.com/office/drawing/2014/main" id="{00000000-0008-0000-0D00-00005C000000}"/>
            </a:ext>
          </a:extLst>
        </xdr:cNvPr>
        <xdr:cNvSpPr txBox="1"/>
      </xdr:nvSpPr>
      <xdr:spPr>
        <a:xfrm>
          <a:off x="3836044" y="5442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84835</xdr:rowOff>
    </xdr:from>
    <xdr:ext cx="405111" cy="259045"/>
    <xdr:sp macro="" textlink="">
      <xdr:nvSpPr>
        <xdr:cNvPr id="93" name="n_2mainValue有形固定資産減価償却率">
          <a:extLst>
            <a:ext uri="{FF2B5EF4-FFF2-40B4-BE49-F238E27FC236}">
              <a16:creationId xmlns:a16="http://schemas.microsoft.com/office/drawing/2014/main" id="{00000000-0008-0000-0D00-00005D000000}"/>
            </a:ext>
          </a:extLst>
        </xdr:cNvPr>
        <xdr:cNvSpPr txBox="1"/>
      </xdr:nvSpPr>
      <xdr:spPr>
        <a:xfrm>
          <a:off x="3086744" y="5485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34</xdr:row>
      <xdr:rowOff>145976</xdr:rowOff>
    </xdr:from>
    <xdr:ext cx="405111" cy="259045"/>
    <xdr:sp macro="" textlink="">
      <xdr:nvSpPr>
        <xdr:cNvPr id="94" name="n_3mainValue有形固定資産減価償却率">
          <a:extLst>
            <a:ext uri="{FF2B5EF4-FFF2-40B4-BE49-F238E27FC236}">
              <a16:creationId xmlns:a16="http://schemas.microsoft.com/office/drawing/2014/main" id="{00000000-0008-0000-0D00-00005E000000}"/>
            </a:ext>
          </a:extLst>
        </xdr:cNvPr>
        <xdr:cNvSpPr txBox="1"/>
      </xdr:nvSpPr>
      <xdr:spPr>
        <a:xfrm>
          <a:off x="2324744" y="6746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a:extLst>
            <a:ext uri="{FF2B5EF4-FFF2-40B4-BE49-F238E27FC236}">
              <a16:creationId xmlns:a16="http://schemas.microsoft.com/office/drawing/2014/main" id="{00000000-0008-0000-0D00-00005F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a:extLst>
            <a:ext uri="{FF2B5EF4-FFF2-40B4-BE49-F238E27FC236}">
              <a16:creationId xmlns:a16="http://schemas.microsoft.com/office/drawing/2014/main" id="{00000000-0008-0000-0D00-000060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a:extLst>
            <a:ext uri="{FF2B5EF4-FFF2-40B4-BE49-F238E27FC236}">
              <a16:creationId xmlns:a16="http://schemas.microsoft.com/office/drawing/2014/main" id="{00000000-0008-0000-0D00-000061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[ 667.6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a:extLst>
            <a:ext uri="{FF2B5EF4-FFF2-40B4-BE49-F238E27FC236}">
              <a16:creationId xmlns:a16="http://schemas.microsoft.com/office/drawing/2014/main" id="{00000000-0008-0000-0D00-000062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a:extLst>
            <a:ext uri="{FF2B5EF4-FFF2-40B4-BE49-F238E27FC236}">
              <a16:creationId xmlns:a16="http://schemas.microsoft.com/office/drawing/2014/main" id="{00000000-0008-0000-0D00-00006B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将来負担額は減少傾向にあるものの、経常経費が依然として類似団体を上回る状況が続いており、債務償還比率も類似団体内平均値と比べると高くなっている。今後も新庁舎及び公立認定こども園の建設に伴い公債費の増が見込まれるため、経常経費の精査を行いつつ、借入れ条件の見直しや新規発行の抑制などにより公債費負担の急激な増加の抑制に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8" name="テキスト ボックス 107">
          <a:extLst>
            <a:ext uri="{FF2B5EF4-FFF2-40B4-BE49-F238E27FC236}">
              <a16:creationId xmlns:a16="http://schemas.microsoft.com/office/drawing/2014/main" id="{00000000-0008-0000-0D00-00006C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a:extLst>
            <a:ext uri="{FF2B5EF4-FFF2-40B4-BE49-F238E27FC236}">
              <a16:creationId xmlns:a16="http://schemas.microsoft.com/office/drawing/2014/main" id="{00000000-0008-0000-0D00-00006D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0" name="直線コネクタ 109">
          <a:extLst>
            <a:ext uri="{FF2B5EF4-FFF2-40B4-BE49-F238E27FC236}">
              <a16:creationId xmlns:a16="http://schemas.microsoft.com/office/drawing/2014/main" id="{00000000-0008-0000-0D00-00006E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1" name="テキスト ボックス 110">
          <a:extLst>
            <a:ext uri="{FF2B5EF4-FFF2-40B4-BE49-F238E27FC236}">
              <a16:creationId xmlns:a16="http://schemas.microsoft.com/office/drawing/2014/main" id="{00000000-0008-0000-0D00-00006F000000}"/>
            </a:ext>
          </a:extLst>
        </xdr:cNvPr>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2" name="直線コネクタ 111">
          <a:extLst>
            <a:ext uri="{FF2B5EF4-FFF2-40B4-BE49-F238E27FC236}">
              <a16:creationId xmlns:a16="http://schemas.microsoft.com/office/drawing/2014/main" id="{00000000-0008-0000-0D00-000070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3" name="テキスト ボックス 112">
          <a:extLst>
            <a:ext uri="{FF2B5EF4-FFF2-40B4-BE49-F238E27FC236}">
              <a16:creationId xmlns:a16="http://schemas.microsoft.com/office/drawing/2014/main" id="{00000000-0008-0000-0D00-000071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4" name="直線コネクタ 113">
          <a:extLst>
            <a:ext uri="{FF2B5EF4-FFF2-40B4-BE49-F238E27FC236}">
              <a16:creationId xmlns:a16="http://schemas.microsoft.com/office/drawing/2014/main" id="{00000000-0008-0000-0D00-000072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5" name="テキスト ボックス 114">
          <a:extLst>
            <a:ext uri="{FF2B5EF4-FFF2-40B4-BE49-F238E27FC236}">
              <a16:creationId xmlns:a16="http://schemas.microsoft.com/office/drawing/2014/main" id="{00000000-0008-0000-0D00-000073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6" name="直線コネクタ 115">
          <a:extLst>
            <a:ext uri="{FF2B5EF4-FFF2-40B4-BE49-F238E27FC236}">
              <a16:creationId xmlns:a16="http://schemas.microsoft.com/office/drawing/2014/main" id="{00000000-0008-0000-0D00-000074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7" name="テキスト ボックス 116">
          <a:extLst>
            <a:ext uri="{FF2B5EF4-FFF2-40B4-BE49-F238E27FC236}">
              <a16:creationId xmlns:a16="http://schemas.microsoft.com/office/drawing/2014/main" id="{00000000-0008-0000-0D00-000075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8" name="直線コネクタ 117">
          <a:extLst>
            <a:ext uri="{FF2B5EF4-FFF2-40B4-BE49-F238E27FC236}">
              <a16:creationId xmlns:a16="http://schemas.microsoft.com/office/drawing/2014/main" id="{00000000-0008-0000-0D00-000076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9" name="テキスト ボックス 118">
          <a:extLst>
            <a:ext uri="{FF2B5EF4-FFF2-40B4-BE49-F238E27FC236}">
              <a16:creationId xmlns:a16="http://schemas.microsoft.com/office/drawing/2014/main" id="{00000000-0008-0000-0D00-000077000000}"/>
            </a:ext>
          </a:extLst>
        </xdr:cNvPr>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0" name="直線コネクタ 119">
          <a:extLst>
            <a:ext uri="{FF2B5EF4-FFF2-40B4-BE49-F238E27FC236}">
              <a16:creationId xmlns:a16="http://schemas.microsoft.com/office/drawing/2014/main" id="{00000000-0008-0000-0D00-000078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1" name="テキスト ボックス 120">
          <a:extLst>
            <a:ext uri="{FF2B5EF4-FFF2-40B4-BE49-F238E27FC236}">
              <a16:creationId xmlns:a16="http://schemas.microsoft.com/office/drawing/2014/main" id="{00000000-0008-0000-0D00-000079000000}"/>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2" name="債務償還比率グラフ枠">
          <a:extLst>
            <a:ext uri="{FF2B5EF4-FFF2-40B4-BE49-F238E27FC236}">
              <a16:creationId xmlns:a16="http://schemas.microsoft.com/office/drawing/2014/main" id="{00000000-0008-0000-0D00-00007A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10802</xdr:rowOff>
    </xdr:from>
    <xdr:to>
      <xdr:col>76</xdr:col>
      <xdr:colOff>21589</xdr:colOff>
      <xdr:row>34</xdr:row>
      <xdr:rowOff>151342</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flipV="1">
          <a:off x="14793595" y="5240027"/>
          <a:ext cx="1269" cy="1512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4" name="債務償還比率最小値テキスト">
          <a:extLst>
            <a:ext uri="{FF2B5EF4-FFF2-40B4-BE49-F238E27FC236}">
              <a16:creationId xmlns:a16="http://schemas.microsoft.com/office/drawing/2014/main" id="{00000000-0008-0000-0D00-00007C000000}"/>
            </a:ext>
          </a:extLst>
        </xdr:cNvPr>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128929</xdr:rowOff>
    </xdr:from>
    <xdr:ext cx="560923" cy="259045"/>
    <xdr:sp macro="" textlink="">
      <xdr:nvSpPr>
        <xdr:cNvPr id="126" name="債務償還比率最大値テキスト">
          <a:extLst>
            <a:ext uri="{FF2B5EF4-FFF2-40B4-BE49-F238E27FC236}">
              <a16:creationId xmlns:a16="http://schemas.microsoft.com/office/drawing/2014/main" id="{00000000-0008-0000-0D00-00007E000000}"/>
            </a:ext>
          </a:extLst>
        </xdr:cNvPr>
        <xdr:cNvSpPr txBox="1"/>
      </xdr:nvSpPr>
      <xdr:spPr>
        <a:xfrm>
          <a:off x="14846300" y="501525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10802</xdr:rowOff>
    </xdr:from>
    <xdr:to>
      <xdr:col>76</xdr:col>
      <xdr:colOff>111125</xdr:colOff>
      <xdr:row>26</xdr:row>
      <xdr:rowOff>10802</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4706600" y="5240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20034</xdr:rowOff>
    </xdr:from>
    <xdr:ext cx="469744" cy="259045"/>
    <xdr:sp macro="" textlink="">
      <xdr:nvSpPr>
        <xdr:cNvPr id="128" name="債務償還比率平均値テキスト">
          <a:extLst>
            <a:ext uri="{FF2B5EF4-FFF2-40B4-BE49-F238E27FC236}">
              <a16:creationId xmlns:a16="http://schemas.microsoft.com/office/drawing/2014/main" id="{00000000-0008-0000-0D00-000080000000}"/>
            </a:ext>
          </a:extLst>
        </xdr:cNvPr>
        <xdr:cNvSpPr txBox="1"/>
      </xdr:nvSpPr>
      <xdr:spPr>
        <a:xfrm>
          <a:off x="14846300" y="5935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41607</xdr:rowOff>
    </xdr:from>
    <xdr:to>
      <xdr:col>76</xdr:col>
      <xdr:colOff>73025</xdr:colOff>
      <xdr:row>30</xdr:row>
      <xdr:rowOff>143207</xdr:rowOff>
    </xdr:to>
    <xdr:sp macro="" textlink="">
      <xdr:nvSpPr>
        <xdr:cNvPr id="129" name="フローチャート: 判断 128">
          <a:extLst>
            <a:ext uri="{FF2B5EF4-FFF2-40B4-BE49-F238E27FC236}">
              <a16:creationId xmlns:a16="http://schemas.microsoft.com/office/drawing/2014/main" id="{00000000-0008-0000-0D00-000081000000}"/>
            </a:ext>
          </a:extLst>
        </xdr:cNvPr>
        <xdr:cNvSpPr/>
      </xdr:nvSpPr>
      <xdr:spPr>
        <a:xfrm>
          <a:off x="14744700" y="595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17498</xdr:rowOff>
    </xdr:from>
    <xdr:to>
      <xdr:col>72</xdr:col>
      <xdr:colOff>123825</xdr:colOff>
      <xdr:row>30</xdr:row>
      <xdr:rowOff>119098</xdr:rowOff>
    </xdr:to>
    <xdr:sp macro="" textlink="">
      <xdr:nvSpPr>
        <xdr:cNvPr id="130" name="フローチャート: 判断 129">
          <a:extLst>
            <a:ext uri="{FF2B5EF4-FFF2-40B4-BE49-F238E27FC236}">
              <a16:creationId xmlns:a16="http://schemas.microsoft.com/office/drawing/2014/main" id="{00000000-0008-0000-0D00-000082000000}"/>
            </a:ext>
          </a:extLst>
        </xdr:cNvPr>
        <xdr:cNvSpPr/>
      </xdr:nvSpPr>
      <xdr:spPr>
        <a:xfrm>
          <a:off x="14033500" y="5932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id="{00000000-0008-0000-0D00-000083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id="{00000000-0008-0000-0D00-000085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00000000-0008-0000-0D00-000087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157043</xdr:rowOff>
    </xdr:from>
    <xdr:to>
      <xdr:col>76</xdr:col>
      <xdr:colOff>73025</xdr:colOff>
      <xdr:row>30</xdr:row>
      <xdr:rowOff>87193</xdr:rowOff>
    </xdr:to>
    <xdr:sp macro="" textlink="">
      <xdr:nvSpPr>
        <xdr:cNvPr id="136" name="楕円 135">
          <a:extLst>
            <a:ext uri="{FF2B5EF4-FFF2-40B4-BE49-F238E27FC236}">
              <a16:creationId xmlns:a16="http://schemas.microsoft.com/office/drawing/2014/main" id="{00000000-0008-0000-0D00-000088000000}"/>
            </a:ext>
          </a:extLst>
        </xdr:cNvPr>
        <xdr:cNvSpPr/>
      </xdr:nvSpPr>
      <xdr:spPr>
        <a:xfrm>
          <a:off x="14744700" y="590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8470</xdr:rowOff>
    </xdr:from>
    <xdr:ext cx="469744" cy="259045"/>
    <xdr:sp macro="" textlink="">
      <xdr:nvSpPr>
        <xdr:cNvPr id="137" name="債務償還比率該当値テキスト">
          <a:extLst>
            <a:ext uri="{FF2B5EF4-FFF2-40B4-BE49-F238E27FC236}">
              <a16:creationId xmlns:a16="http://schemas.microsoft.com/office/drawing/2014/main" id="{00000000-0008-0000-0D00-000089000000}"/>
            </a:ext>
          </a:extLst>
        </xdr:cNvPr>
        <xdr:cNvSpPr txBox="1"/>
      </xdr:nvSpPr>
      <xdr:spPr>
        <a:xfrm>
          <a:off x="14846300" y="5752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68404</xdr:rowOff>
    </xdr:from>
    <xdr:to>
      <xdr:col>72</xdr:col>
      <xdr:colOff>123825</xdr:colOff>
      <xdr:row>29</xdr:row>
      <xdr:rowOff>170004</xdr:rowOff>
    </xdr:to>
    <xdr:sp macro="" textlink="">
      <xdr:nvSpPr>
        <xdr:cNvPr id="138" name="楕円 137">
          <a:extLst>
            <a:ext uri="{FF2B5EF4-FFF2-40B4-BE49-F238E27FC236}">
              <a16:creationId xmlns:a16="http://schemas.microsoft.com/office/drawing/2014/main" id="{00000000-0008-0000-0D00-00008A000000}"/>
            </a:ext>
          </a:extLst>
        </xdr:cNvPr>
        <xdr:cNvSpPr/>
      </xdr:nvSpPr>
      <xdr:spPr>
        <a:xfrm>
          <a:off x="14033500" y="581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119204</xdr:rowOff>
    </xdr:from>
    <xdr:to>
      <xdr:col>76</xdr:col>
      <xdr:colOff>22225</xdr:colOff>
      <xdr:row>30</xdr:row>
      <xdr:rowOff>36393</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a:off x="14084300" y="5862779"/>
          <a:ext cx="711200" cy="8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110225</xdr:rowOff>
    </xdr:from>
    <xdr:ext cx="469744" cy="259045"/>
    <xdr:sp macro="" textlink="">
      <xdr:nvSpPr>
        <xdr:cNvPr id="140" name="n_1aveValue債務償還比率">
          <a:extLst>
            <a:ext uri="{FF2B5EF4-FFF2-40B4-BE49-F238E27FC236}">
              <a16:creationId xmlns:a16="http://schemas.microsoft.com/office/drawing/2014/main" id="{00000000-0008-0000-0D00-00008C000000}"/>
            </a:ext>
          </a:extLst>
        </xdr:cNvPr>
        <xdr:cNvSpPr txBox="1"/>
      </xdr:nvSpPr>
      <xdr:spPr>
        <a:xfrm>
          <a:off x="13836727" y="602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15081</xdr:rowOff>
    </xdr:from>
    <xdr:ext cx="469744" cy="259045"/>
    <xdr:sp macro="" textlink="">
      <xdr:nvSpPr>
        <xdr:cNvPr id="141" name="n_1mainValue債務償還比率">
          <a:extLst>
            <a:ext uri="{FF2B5EF4-FFF2-40B4-BE49-F238E27FC236}">
              <a16:creationId xmlns:a16="http://schemas.microsoft.com/office/drawing/2014/main" id="{00000000-0008-0000-0D00-00008D000000}"/>
            </a:ext>
          </a:extLst>
        </xdr:cNvPr>
        <xdr:cNvSpPr txBox="1"/>
      </xdr:nvSpPr>
      <xdr:spPr>
        <a:xfrm>
          <a:off x="13836727" y="5587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2" name="正方形/長方形 141">
          <a:extLst>
            <a:ext uri="{FF2B5EF4-FFF2-40B4-BE49-F238E27FC236}">
              <a16:creationId xmlns:a16="http://schemas.microsoft.com/office/drawing/2014/main" id="{00000000-0008-0000-0D00-00008E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3" name="正方形/長方形 142">
          <a:extLst>
            <a:ext uri="{FF2B5EF4-FFF2-40B4-BE49-F238E27FC236}">
              <a16:creationId xmlns:a16="http://schemas.microsoft.com/office/drawing/2014/main" id="{00000000-0008-0000-0D00-00008F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5" name="テキスト ボックス 144">
          <a:extLst>
            <a:ext uri="{FF2B5EF4-FFF2-40B4-BE49-F238E27FC236}">
              <a16:creationId xmlns:a16="http://schemas.microsoft.com/office/drawing/2014/main" id="{00000000-0008-0000-0D00-000091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6" name="テキスト ボックス 145">
          <a:extLst>
            <a:ext uri="{FF2B5EF4-FFF2-40B4-BE49-F238E27FC236}">
              <a16:creationId xmlns:a16="http://schemas.microsoft.com/office/drawing/2014/main" id="{00000000-0008-0000-0D00-000092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7" name="テキスト ボックス 146">
          <a:extLst>
            <a:ext uri="{FF2B5EF4-FFF2-40B4-BE49-F238E27FC236}">
              <a16:creationId xmlns:a16="http://schemas.microsoft.com/office/drawing/2014/main" id="{00000000-0008-0000-0D00-000093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大阪府柏原市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69,529
68,188
25.33
25,050,466
24,425,286
600,696
15,162,579
19,183,344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E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0000000-0008-0000-0E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00000000-0008-0000-0E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00000000-0008-0000-0E00-00002A000000}"/>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00000000-0008-0000-0E00-00002B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00000000-0008-0000-0E00-00002C000000}"/>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00000000-0008-0000-0E00-00002D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00000000-0008-0000-0E00-00002E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00000000-0008-0000-0E00-00002F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00000000-0008-0000-0E00-000030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00000000-0008-0000-0E00-000031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00000000-0008-0000-0E00-000032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00000000-0008-0000-0E00-000033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00000000-0008-0000-0E00-000034000000}"/>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00000000-0008-0000-0E00-000035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00000000-0008-0000-0E00-000036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00000000-0008-0000-0E00-000037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70485</xdr:rowOff>
    </xdr:from>
    <xdr:to>
      <xdr:col>24</xdr:col>
      <xdr:colOff>62865</xdr:colOff>
      <xdr:row>42</xdr:row>
      <xdr:rowOff>30480</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flipV="1">
          <a:off x="4634865" y="589978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34307</xdr:rowOff>
    </xdr:from>
    <xdr:ext cx="405111" cy="259045"/>
    <xdr:sp macro="" textlink="">
      <xdr:nvSpPr>
        <xdr:cNvPr id="57" name="【道路】&#10;有形固定資産減価償却率最小値テキスト">
          <a:extLst>
            <a:ext uri="{FF2B5EF4-FFF2-40B4-BE49-F238E27FC236}">
              <a16:creationId xmlns:a16="http://schemas.microsoft.com/office/drawing/2014/main" id="{00000000-0008-0000-0E00-000039000000}"/>
            </a:ext>
          </a:extLst>
        </xdr:cNvPr>
        <xdr:cNvSpPr txBox="1"/>
      </xdr:nvSpPr>
      <xdr:spPr>
        <a:xfrm>
          <a:off x="4673600" y="723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30480</xdr:rowOff>
    </xdr:from>
    <xdr:to>
      <xdr:col>24</xdr:col>
      <xdr:colOff>152400</xdr:colOff>
      <xdr:row>42</xdr:row>
      <xdr:rowOff>30480</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a:off x="4546600" y="723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17162</xdr:rowOff>
    </xdr:from>
    <xdr:ext cx="405111" cy="259045"/>
    <xdr:sp macro="" textlink="">
      <xdr:nvSpPr>
        <xdr:cNvPr id="59" name="【道路】&#10;有形固定資産減価償却率最大値テキスト">
          <a:extLst>
            <a:ext uri="{FF2B5EF4-FFF2-40B4-BE49-F238E27FC236}">
              <a16:creationId xmlns:a16="http://schemas.microsoft.com/office/drawing/2014/main" id="{00000000-0008-0000-0E00-00003B000000}"/>
            </a:ext>
          </a:extLst>
        </xdr:cNvPr>
        <xdr:cNvSpPr txBox="1"/>
      </xdr:nvSpPr>
      <xdr:spPr>
        <a:xfrm>
          <a:off x="4673600" y="5675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70485</xdr:rowOff>
    </xdr:from>
    <xdr:to>
      <xdr:col>24</xdr:col>
      <xdr:colOff>152400</xdr:colOff>
      <xdr:row>34</xdr:row>
      <xdr:rowOff>70485</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4546600" y="5899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91457</xdr:rowOff>
    </xdr:from>
    <xdr:ext cx="405111" cy="259045"/>
    <xdr:sp macro="" textlink="">
      <xdr:nvSpPr>
        <xdr:cNvPr id="61" name="【道路】&#10;有形固定資産減価償却率平均値テキスト">
          <a:extLst>
            <a:ext uri="{FF2B5EF4-FFF2-40B4-BE49-F238E27FC236}">
              <a16:creationId xmlns:a16="http://schemas.microsoft.com/office/drawing/2014/main" id="{00000000-0008-0000-0E00-00003D000000}"/>
            </a:ext>
          </a:extLst>
        </xdr:cNvPr>
        <xdr:cNvSpPr txBox="1"/>
      </xdr:nvSpPr>
      <xdr:spPr>
        <a:xfrm>
          <a:off x="4673600" y="6435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113030</xdr:rowOff>
    </xdr:from>
    <xdr:to>
      <xdr:col>24</xdr:col>
      <xdr:colOff>114300</xdr:colOff>
      <xdr:row>38</xdr:row>
      <xdr:rowOff>43180</xdr:rowOff>
    </xdr:to>
    <xdr:sp macro="" textlink="">
      <xdr:nvSpPr>
        <xdr:cNvPr id="62" name="フローチャート: 判断 61">
          <a:extLst>
            <a:ext uri="{FF2B5EF4-FFF2-40B4-BE49-F238E27FC236}">
              <a16:creationId xmlns:a16="http://schemas.microsoft.com/office/drawing/2014/main" id="{00000000-0008-0000-0E00-00003E000000}"/>
            </a:ext>
          </a:extLst>
        </xdr:cNvPr>
        <xdr:cNvSpPr/>
      </xdr:nvSpPr>
      <xdr:spPr>
        <a:xfrm>
          <a:off x="45847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6350</xdr:rowOff>
    </xdr:from>
    <xdr:to>
      <xdr:col>20</xdr:col>
      <xdr:colOff>38100</xdr:colOff>
      <xdr:row>38</xdr:row>
      <xdr:rowOff>107950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3746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162560</xdr:rowOff>
    </xdr:from>
    <xdr:to>
      <xdr:col>15</xdr:col>
      <xdr:colOff>101600</xdr:colOff>
      <xdr:row>38</xdr:row>
      <xdr:rowOff>92710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2857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29210</xdr:rowOff>
    </xdr:from>
    <xdr:to>
      <xdr:col>10</xdr:col>
      <xdr:colOff>165100</xdr:colOff>
      <xdr:row>38</xdr:row>
      <xdr:rowOff>130810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19685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E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101600</xdr:rowOff>
    </xdr:from>
    <xdr:to>
      <xdr:col>20</xdr:col>
      <xdr:colOff>38100</xdr:colOff>
      <xdr:row>38</xdr:row>
      <xdr:rowOff>31750</xdr:rowOff>
    </xdr:to>
    <xdr:sp macro="" textlink="">
      <xdr:nvSpPr>
        <xdr:cNvPr id="71" name="楕円 70">
          <a:extLst>
            <a:ext uri="{FF2B5EF4-FFF2-40B4-BE49-F238E27FC236}">
              <a16:creationId xmlns:a16="http://schemas.microsoft.com/office/drawing/2014/main" id="{00000000-0008-0000-0E00-000047000000}"/>
            </a:ext>
          </a:extLst>
        </xdr:cNvPr>
        <xdr:cNvSpPr/>
      </xdr:nvSpPr>
      <xdr:spPr>
        <a:xfrm>
          <a:off x="3746500" y="644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118745</xdr:rowOff>
    </xdr:from>
    <xdr:to>
      <xdr:col>15</xdr:col>
      <xdr:colOff>101600</xdr:colOff>
      <xdr:row>38</xdr:row>
      <xdr:rowOff>48895</xdr:rowOff>
    </xdr:to>
    <xdr:sp macro="" textlink="">
      <xdr:nvSpPr>
        <xdr:cNvPr id="72" name="楕円 71">
          <a:extLst>
            <a:ext uri="{FF2B5EF4-FFF2-40B4-BE49-F238E27FC236}">
              <a16:creationId xmlns:a16="http://schemas.microsoft.com/office/drawing/2014/main" id="{00000000-0008-0000-0E00-000048000000}"/>
            </a:ext>
          </a:extLst>
        </xdr:cNvPr>
        <xdr:cNvSpPr/>
      </xdr:nvSpPr>
      <xdr:spPr>
        <a:xfrm>
          <a:off x="2857500" y="646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152400</xdr:rowOff>
    </xdr:from>
    <xdr:to>
      <xdr:col>19</xdr:col>
      <xdr:colOff>177800</xdr:colOff>
      <xdr:row>37</xdr:row>
      <xdr:rowOff>169545</xdr:rowOff>
    </xdr:to>
    <xdr:cxnSp macro="">
      <xdr:nvCxnSpPr>
        <xdr:cNvPr id="73" name="直線コネクタ 72">
          <a:extLst>
            <a:ext uri="{FF2B5EF4-FFF2-40B4-BE49-F238E27FC236}">
              <a16:creationId xmlns:a16="http://schemas.microsoft.com/office/drawing/2014/main" id="{00000000-0008-0000-0E00-000049000000}"/>
            </a:ext>
          </a:extLst>
        </xdr:cNvPr>
        <xdr:cNvCxnSpPr/>
      </xdr:nvCxnSpPr>
      <xdr:spPr>
        <a:xfrm flipV="1">
          <a:off x="2908300" y="649605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33020</xdr:rowOff>
    </xdr:from>
    <xdr:to>
      <xdr:col>10</xdr:col>
      <xdr:colOff>165100</xdr:colOff>
      <xdr:row>37</xdr:row>
      <xdr:rowOff>134620</xdr:rowOff>
    </xdr:to>
    <xdr:sp macro="" textlink="">
      <xdr:nvSpPr>
        <xdr:cNvPr id="74" name="楕円 73">
          <a:extLst>
            <a:ext uri="{FF2B5EF4-FFF2-40B4-BE49-F238E27FC236}">
              <a16:creationId xmlns:a16="http://schemas.microsoft.com/office/drawing/2014/main" id="{00000000-0008-0000-0E00-00004A000000}"/>
            </a:ext>
          </a:extLst>
        </xdr:cNvPr>
        <xdr:cNvSpPr/>
      </xdr:nvSpPr>
      <xdr:spPr>
        <a:xfrm>
          <a:off x="1968500" y="63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83820</xdr:rowOff>
    </xdr:from>
    <xdr:to>
      <xdr:col>15</xdr:col>
      <xdr:colOff>50800</xdr:colOff>
      <xdr:row>37</xdr:row>
      <xdr:rowOff>169545</xdr:rowOff>
    </xdr:to>
    <xdr:cxnSp macro="">
      <xdr:nvCxnSpPr>
        <xdr:cNvPr id="75" name="直線コネクタ 74">
          <a:extLst>
            <a:ext uri="{FF2B5EF4-FFF2-40B4-BE49-F238E27FC236}">
              <a16:creationId xmlns:a16="http://schemas.microsoft.com/office/drawing/2014/main" id="{00000000-0008-0000-0E00-00004B000000}"/>
            </a:ext>
          </a:extLst>
        </xdr:cNvPr>
        <xdr:cNvCxnSpPr/>
      </xdr:nvCxnSpPr>
      <xdr:spPr>
        <a:xfrm>
          <a:off x="2019300" y="642747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99077</xdr:rowOff>
    </xdr:from>
    <xdr:ext cx="405111" cy="259045"/>
    <xdr:sp macro="" textlink="">
      <xdr:nvSpPr>
        <xdr:cNvPr id="76" name="n_1aveValue【道路】&#10;有形固定資産減価償却率">
          <a:extLst>
            <a:ext uri="{FF2B5EF4-FFF2-40B4-BE49-F238E27FC236}">
              <a16:creationId xmlns:a16="http://schemas.microsoft.com/office/drawing/2014/main" id="{00000000-0008-0000-0E00-00004C000000}"/>
            </a:ext>
          </a:extLst>
        </xdr:cNvPr>
        <xdr:cNvSpPr txBox="1"/>
      </xdr:nvSpPr>
      <xdr:spPr>
        <a:xfrm>
          <a:off x="35820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83837</xdr:rowOff>
    </xdr:from>
    <xdr:ext cx="405111" cy="259045"/>
    <xdr:sp macro="" textlink="">
      <xdr:nvSpPr>
        <xdr:cNvPr id="77" name="n_2aveValue【道路】&#10;有形固定資産減価償却率">
          <a:extLst>
            <a:ext uri="{FF2B5EF4-FFF2-40B4-BE49-F238E27FC236}">
              <a16:creationId xmlns:a16="http://schemas.microsoft.com/office/drawing/2014/main" id="{00000000-0008-0000-0E00-00004D000000}"/>
            </a:ext>
          </a:extLst>
        </xdr:cNvPr>
        <xdr:cNvSpPr txBox="1"/>
      </xdr:nvSpPr>
      <xdr:spPr>
        <a:xfrm>
          <a:off x="2705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121937</xdr:rowOff>
    </xdr:from>
    <xdr:ext cx="405111" cy="259045"/>
    <xdr:sp macro="" textlink="">
      <xdr:nvSpPr>
        <xdr:cNvPr id="78" name="n_3aveValue【道路】&#10;有形固定資産減価償却率">
          <a:extLst>
            <a:ext uri="{FF2B5EF4-FFF2-40B4-BE49-F238E27FC236}">
              <a16:creationId xmlns:a16="http://schemas.microsoft.com/office/drawing/2014/main" id="{00000000-0008-0000-0E00-00004E000000}"/>
            </a:ext>
          </a:extLst>
        </xdr:cNvPr>
        <xdr:cNvSpPr txBox="1"/>
      </xdr:nvSpPr>
      <xdr:spPr>
        <a:xfrm>
          <a:off x="1816744" y="663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48277</xdr:rowOff>
    </xdr:from>
    <xdr:ext cx="405111" cy="259045"/>
    <xdr:sp macro="" textlink="">
      <xdr:nvSpPr>
        <xdr:cNvPr id="79" name="n_1mainValue【道路】&#10;有形固定資産減価償却率">
          <a:extLst>
            <a:ext uri="{FF2B5EF4-FFF2-40B4-BE49-F238E27FC236}">
              <a16:creationId xmlns:a16="http://schemas.microsoft.com/office/drawing/2014/main" id="{00000000-0008-0000-0E00-00004F000000}"/>
            </a:ext>
          </a:extLst>
        </xdr:cNvPr>
        <xdr:cNvSpPr txBox="1"/>
      </xdr:nvSpPr>
      <xdr:spPr>
        <a:xfrm>
          <a:off x="3582044"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65422</xdr:rowOff>
    </xdr:from>
    <xdr:ext cx="405111" cy="259045"/>
    <xdr:sp macro="" textlink="">
      <xdr:nvSpPr>
        <xdr:cNvPr id="80" name="n_2mainValue【道路】&#10;有形固定資産減価償却率">
          <a:extLst>
            <a:ext uri="{FF2B5EF4-FFF2-40B4-BE49-F238E27FC236}">
              <a16:creationId xmlns:a16="http://schemas.microsoft.com/office/drawing/2014/main" id="{00000000-0008-0000-0E00-000050000000}"/>
            </a:ext>
          </a:extLst>
        </xdr:cNvPr>
        <xdr:cNvSpPr txBox="1"/>
      </xdr:nvSpPr>
      <xdr:spPr>
        <a:xfrm>
          <a:off x="2705744" y="623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151147</xdr:rowOff>
    </xdr:from>
    <xdr:ext cx="405111" cy="259045"/>
    <xdr:sp macro="" textlink="">
      <xdr:nvSpPr>
        <xdr:cNvPr id="81" name="n_3mainValue【道路】&#10;有形固定資産減価償却率">
          <a:extLst>
            <a:ext uri="{FF2B5EF4-FFF2-40B4-BE49-F238E27FC236}">
              <a16:creationId xmlns:a16="http://schemas.microsoft.com/office/drawing/2014/main" id="{00000000-0008-0000-0E00-000051000000}"/>
            </a:ext>
          </a:extLst>
        </xdr:cNvPr>
        <xdr:cNvSpPr txBox="1"/>
      </xdr:nvSpPr>
      <xdr:spPr>
        <a:xfrm>
          <a:off x="1816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a:extLst>
            <a:ext uri="{FF2B5EF4-FFF2-40B4-BE49-F238E27FC236}">
              <a16:creationId xmlns:a16="http://schemas.microsoft.com/office/drawing/2014/main" id="{00000000-0008-0000-0E00-000052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a:extLst>
            <a:ext uri="{FF2B5EF4-FFF2-40B4-BE49-F238E27FC236}">
              <a16:creationId xmlns:a16="http://schemas.microsoft.com/office/drawing/2014/main" id="{00000000-0008-0000-0E00-000053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a:extLst>
            <a:ext uri="{FF2B5EF4-FFF2-40B4-BE49-F238E27FC236}">
              <a16:creationId xmlns:a16="http://schemas.microsoft.com/office/drawing/2014/main" id="{00000000-0008-0000-0E00-000054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a:extLst>
            <a:ext uri="{FF2B5EF4-FFF2-40B4-BE49-F238E27FC236}">
              <a16:creationId xmlns:a16="http://schemas.microsoft.com/office/drawing/2014/main" id="{00000000-0008-0000-0E00-000055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a:extLst>
            <a:ext uri="{FF2B5EF4-FFF2-40B4-BE49-F238E27FC236}">
              <a16:creationId xmlns:a16="http://schemas.microsoft.com/office/drawing/2014/main" id="{00000000-0008-0000-0E00-000056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a:extLst>
            <a:ext uri="{FF2B5EF4-FFF2-40B4-BE49-F238E27FC236}">
              <a16:creationId xmlns:a16="http://schemas.microsoft.com/office/drawing/2014/main" id="{00000000-0008-0000-0E00-000057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a:extLst>
            <a:ext uri="{FF2B5EF4-FFF2-40B4-BE49-F238E27FC236}">
              <a16:creationId xmlns:a16="http://schemas.microsoft.com/office/drawing/2014/main" id="{00000000-0008-0000-0E00-000058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a:extLst>
            <a:ext uri="{FF2B5EF4-FFF2-40B4-BE49-F238E27FC236}">
              <a16:creationId xmlns:a16="http://schemas.microsoft.com/office/drawing/2014/main" id="{00000000-0008-0000-0E00-000059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a:extLst>
            <a:ext uri="{FF2B5EF4-FFF2-40B4-BE49-F238E27FC236}">
              <a16:creationId xmlns:a16="http://schemas.microsoft.com/office/drawing/2014/main" id="{00000000-0008-0000-0E00-00005A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a:extLst>
            <a:ext uri="{FF2B5EF4-FFF2-40B4-BE49-F238E27FC236}">
              <a16:creationId xmlns:a16="http://schemas.microsoft.com/office/drawing/2014/main" id="{00000000-0008-0000-0E00-00005B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2" name="直線コネクタ 91">
          <a:extLst>
            <a:ext uri="{FF2B5EF4-FFF2-40B4-BE49-F238E27FC236}">
              <a16:creationId xmlns:a16="http://schemas.microsoft.com/office/drawing/2014/main" id="{00000000-0008-0000-0E00-00005C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3" name="テキスト ボックス 92">
          <a:extLst>
            <a:ext uri="{FF2B5EF4-FFF2-40B4-BE49-F238E27FC236}">
              <a16:creationId xmlns:a16="http://schemas.microsoft.com/office/drawing/2014/main" id="{00000000-0008-0000-0E00-00005D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4" name="直線コネクタ 93">
          <a:extLst>
            <a:ext uri="{FF2B5EF4-FFF2-40B4-BE49-F238E27FC236}">
              <a16:creationId xmlns:a16="http://schemas.microsoft.com/office/drawing/2014/main" id="{00000000-0008-0000-0E00-00005E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5" name="テキスト ボックス 94">
          <a:extLst>
            <a:ext uri="{FF2B5EF4-FFF2-40B4-BE49-F238E27FC236}">
              <a16:creationId xmlns:a16="http://schemas.microsoft.com/office/drawing/2014/main" id="{00000000-0008-0000-0E00-00005F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6" name="直線コネクタ 95">
          <a:extLst>
            <a:ext uri="{FF2B5EF4-FFF2-40B4-BE49-F238E27FC236}">
              <a16:creationId xmlns:a16="http://schemas.microsoft.com/office/drawing/2014/main" id="{00000000-0008-0000-0E00-000060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7" name="テキスト ボックス 96">
          <a:extLst>
            <a:ext uri="{FF2B5EF4-FFF2-40B4-BE49-F238E27FC236}">
              <a16:creationId xmlns:a16="http://schemas.microsoft.com/office/drawing/2014/main" id="{00000000-0008-0000-0E00-000061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1" name="テキスト ボックス 100">
          <a:extLst>
            <a:ext uri="{FF2B5EF4-FFF2-40B4-BE49-F238E27FC236}">
              <a16:creationId xmlns:a16="http://schemas.microsoft.com/office/drawing/2014/main" id="{00000000-0008-0000-0E00-000065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a:extLst>
            <a:ext uri="{FF2B5EF4-FFF2-40B4-BE49-F238E27FC236}">
              <a16:creationId xmlns:a16="http://schemas.microsoft.com/office/drawing/2014/main" id="{00000000-0008-0000-0E00-000066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3" name="テキスト ボックス 102">
          <a:extLst>
            <a:ext uri="{FF2B5EF4-FFF2-40B4-BE49-F238E27FC236}">
              <a16:creationId xmlns:a16="http://schemas.microsoft.com/office/drawing/2014/main" id="{00000000-0008-0000-0E00-000067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道路】&#10;一人当たり延長グラフ枠">
          <a:extLst>
            <a:ext uri="{FF2B5EF4-FFF2-40B4-BE49-F238E27FC236}">
              <a16:creationId xmlns:a16="http://schemas.microsoft.com/office/drawing/2014/main" id="{00000000-0008-0000-0E00-000068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146495</xdr:rowOff>
    </xdr:from>
    <xdr:to>
      <xdr:col>54</xdr:col>
      <xdr:colOff>189865</xdr:colOff>
      <xdr:row>41</xdr:row>
      <xdr:rowOff>159010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flipV="1">
          <a:off x="10476865" y="5632895"/>
          <a:ext cx="0" cy="1555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162837</xdr:rowOff>
    </xdr:from>
    <xdr:ext cx="469744" cy="259045"/>
    <xdr:sp macro="" textlink="">
      <xdr:nvSpPr>
        <xdr:cNvPr id="106" name="【道路】&#10;一人当たり延長最小値テキスト">
          <a:extLst>
            <a:ext uri="{FF2B5EF4-FFF2-40B4-BE49-F238E27FC236}">
              <a16:creationId xmlns:a16="http://schemas.microsoft.com/office/drawing/2014/main" id="{00000000-0008-0000-0E00-00006A000000}"/>
            </a:ext>
          </a:extLst>
        </xdr:cNvPr>
        <xdr:cNvSpPr txBox="1"/>
      </xdr:nvSpPr>
      <xdr:spPr>
        <a:xfrm>
          <a:off x="10515600" y="719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159010</xdr:rowOff>
    </xdr:from>
    <xdr:to>
      <xdr:col>55</xdr:col>
      <xdr:colOff>88900</xdr:colOff>
      <xdr:row>41</xdr:row>
      <xdr:rowOff>159010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10388600" y="7188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93172</xdr:rowOff>
    </xdr:from>
    <xdr:ext cx="534377" cy="259045"/>
    <xdr:sp macro="" textlink="">
      <xdr:nvSpPr>
        <xdr:cNvPr id="108" name="【道路】&#10;一人当たり延長最大値テキスト">
          <a:extLst>
            <a:ext uri="{FF2B5EF4-FFF2-40B4-BE49-F238E27FC236}">
              <a16:creationId xmlns:a16="http://schemas.microsoft.com/office/drawing/2014/main" id="{00000000-0008-0000-0E00-00006C000000}"/>
            </a:ext>
          </a:extLst>
        </xdr:cNvPr>
        <xdr:cNvSpPr txBox="1"/>
      </xdr:nvSpPr>
      <xdr:spPr>
        <a:xfrm>
          <a:off x="10515600" y="5408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146495</xdr:rowOff>
    </xdr:from>
    <xdr:to>
      <xdr:col>55</xdr:col>
      <xdr:colOff>88900</xdr:colOff>
      <xdr:row>32</xdr:row>
      <xdr:rowOff>146495</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10388600" y="5632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46880</xdr:rowOff>
    </xdr:from>
    <xdr:ext cx="534377" cy="259045"/>
    <xdr:sp macro="" textlink="">
      <xdr:nvSpPr>
        <xdr:cNvPr id="110" name="【道路】&#10;一人当たり延長平均値テキスト">
          <a:extLst>
            <a:ext uri="{FF2B5EF4-FFF2-40B4-BE49-F238E27FC236}">
              <a16:creationId xmlns:a16="http://schemas.microsoft.com/office/drawing/2014/main" id="{00000000-0008-0000-0E00-00006E000000}"/>
            </a:ext>
          </a:extLst>
        </xdr:cNvPr>
        <xdr:cNvSpPr txBox="1"/>
      </xdr:nvSpPr>
      <xdr:spPr>
        <a:xfrm>
          <a:off x="10515600" y="69048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68453</xdr:rowOff>
    </xdr:from>
    <xdr:to>
      <xdr:col>55</xdr:col>
      <xdr:colOff>50800</xdr:colOff>
      <xdr:row>40</xdr:row>
      <xdr:rowOff>170053</xdr:rowOff>
    </xdr:to>
    <xdr:sp macro="" textlink="">
      <xdr:nvSpPr>
        <xdr:cNvPr id="111" name="フローチャート: 判断 110">
          <a:extLst>
            <a:ext uri="{FF2B5EF4-FFF2-40B4-BE49-F238E27FC236}">
              <a16:creationId xmlns:a16="http://schemas.microsoft.com/office/drawing/2014/main" id="{00000000-0008-0000-0E00-00006F000000}"/>
            </a:ext>
          </a:extLst>
        </xdr:cNvPr>
        <xdr:cNvSpPr/>
      </xdr:nvSpPr>
      <xdr:spPr>
        <a:xfrm>
          <a:off x="10426700" y="692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31400</xdr:rowOff>
    </xdr:from>
    <xdr:to>
      <xdr:col>50</xdr:col>
      <xdr:colOff>165100</xdr:colOff>
      <xdr:row>40</xdr:row>
      <xdr:rowOff>133000</xdr:rowOff>
    </xdr:to>
    <xdr:sp macro="" textlink="">
      <xdr:nvSpPr>
        <xdr:cNvPr id="112" name="フローチャート: 判断 111">
          <a:extLst>
            <a:ext uri="{FF2B5EF4-FFF2-40B4-BE49-F238E27FC236}">
              <a16:creationId xmlns:a16="http://schemas.microsoft.com/office/drawing/2014/main" id="{00000000-0008-0000-0E00-000070000000}"/>
            </a:ext>
          </a:extLst>
        </xdr:cNvPr>
        <xdr:cNvSpPr/>
      </xdr:nvSpPr>
      <xdr:spPr>
        <a:xfrm>
          <a:off x="9588500" y="688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64700</xdr:rowOff>
    </xdr:from>
    <xdr:to>
      <xdr:col>46</xdr:col>
      <xdr:colOff>38100</xdr:colOff>
      <xdr:row>40</xdr:row>
      <xdr:rowOff>166300</xdr:rowOff>
    </xdr:to>
    <xdr:sp macro="" textlink="">
      <xdr:nvSpPr>
        <xdr:cNvPr id="113" name="フローチャート: 判断 112">
          <a:extLst>
            <a:ext uri="{FF2B5EF4-FFF2-40B4-BE49-F238E27FC236}">
              <a16:creationId xmlns:a16="http://schemas.microsoft.com/office/drawing/2014/main" id="{00000000-0008-0000-0E00-000071000000}"/>
            </a:ext>
          </a:extLst>
        </xdr:cNvPr>
        <xdr:cNvSpPr/>
      </xdr:nvSpPr>
      <xdr:spPr>
        <a:xfrm>
          <a:off x="8699500" y="692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76435</xdr:rowOff>
    </xdr:from>
    <xdr:to>
      <xdr:col>41</xdr:col>
      <xdr:colOff>101600</xdr:colOff>
      <xdr:row>41</xdr:row>
      <xdr:rowOff>6585</xdr:rowOff>
    </xdr:to>
    <xdr:sp macro="" textlink="">
      <xdr:nvSpPr>
        <xdr:cNvPr id="114" name="フローチャート: 判断 113">
          <a:extLst>
            <a:ext uri="{FF2B5EF4-FFF2-40B4-BE49-F238E27FC236}">
              <a16:creationId xmlns:a16="http://schemas.microsoft.com/office/drawing/2014/main" id="{00000000-0008-0000-0E00-000072000000}"/>
            </a:ext>
          </a:extLst>
        </xdr:cNvPr>
        <xdr:cNvSpPr/>
      </xdr:nvSpPr>
      <xdr:spPr>
        <a:xfrm>
          <a:off x="7810500" y="693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00000000-0008-0000-0E00-000073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00000000-0008-0000-0E00-000074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00000000-0008-0000-0E00-000075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00000000-0008-0000-0E00-000076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00000000-0008-0000-0E00-000077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105163</xdr:rowOff>
    </xdr:from>
    <xdr:to>
      <xdr:col>50</xdr:col>
      <xdr:colOff>165100</xdr:colOff>
      <xdr:row>42</xdr:row>
      <xdr:rowOff>35313</xdr:rowOff>
    </xdr:to>
    <xdr:sp macro="" textlink="">
      <xdr:nvSpPr>
        <xdr:cNvPr id="120" name="楕円 119">
          <a:extLst>
            <a:ext uri="{FF2B5EF4-FFF2-40B4-BE49-F238E27FC236}">
              <a16:creationId xmlns:a16="http://schemas.microsoft.com/office/drawing/2014/main" id="{00000000-0008-0000-0E00-000078000000}"/>
            </a:ext>
          </a:extLst>
        </xdr:cNvPr>
        <xdr:cNvSpPr/>
      </xdr:nvSpPr>
      <xdr:spPr>
        <a:xfrm>
          <a:off x="9588500" y="713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105734</xdr:rowOff>
    </xdr:from>
    <xdr:to>
      <xdr:col>46</xdr:col>
      <xdr:colOff>38100</xdr:colOff>
      <xdr:row>42</xdr:row>
      <xdr:rowOff>35884</xdr:rowOff>
    </xdr:to>
    <xdr:sp macro="" textlink="">
      <xdr:nvSpPr>
        <xdr:cNvPr id="121" name="楕円 120">
          <a:extLst>
            <a:ext uri="{FF2B5EF4-FFF2-40B4-BE49-F238E27FC236}">
              <a16:creationId xmlns:a16="http://schemas.microsoft.com/office/drawing/2014/main" id="{00000000-0008-0000-0E00-000079000000}"/>
            </a:ext>
          </a:extLst>
        </xdr:cNvPr>
        <xdr:cNvSpPr/>
      </xdr:nvSpPr>
      <xdr:spPr>
        <a:xfrm>
          <a:off x="8699500" y="713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155963</xdr:rowOff>
    </xdr:from>
    <xdr:to>
      <xdr:col>50</xdr:col>
      <xdr:colOff>114300</xdr:colOff>
      <xdr:row>41</xdr:row>
      <xdr:rowOff>156534</xdr:rowOff>
    </xdr:to>
    <xdr:cxnSp macro="">
      <xdr:nvCxnSpPr>
        <xdr:cNvPr id="122" name="直線コネクタ 121">
          <a:extLst>
            <a:ext uri="{FF2B5EF4-FFF2-40B4-BE49-F238E27FC236}">
              <a16:creationId xmlns:a16="http://schemas.microsoft.com/office/drawing/2014/main" id="{00000000-0008-0000-0E00-00007A000000}"/>
            </a:ext>
          </a:extLst>
        </xdr:cNvPr>
        <xdr:cNvCxnSpPr/>
      </xdr:nvCxnSpPr>
      <xdr:spPr>
        <a:xfrm flipV="1">
          <a:off x="8750300" y="7185413"/>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106325</xdr:rowOff>
    </xdr:from>
    <xdr:to>
      <xdr:col>41</xdr:col>
      <xdr:colOff>101600</xdr:colOff>
      <xdr:row>42</xdr:row>
      <xdr:rowOff>36475</xdr:rowOff>
    </xdr:to>
    <xdr:sp macro="" textlink="">
      <xdr:nvSpPr>
        <xdr:cNvPr id="123" name="楕円 122">
          <a:extLst>
            <a:ext uri="{FF2B5EF4-FFF2-40B4-BE49-F238E27FC236}">
              <a16:creationId xmlns:a16="http://schemas.microsoft.com/office/drawing/2014/main" id="{00000000-0008-0000-0E00-00007B000000}"/>
            </a:ext>
          </a:extLst>
        </xdr:cNvPr>
        <xdr:cNvSpPr/>
      </xdr:nvSpPr>
      <xdr:spPr>
        <a:xfrm>
          <a:off x="7810500" y="713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156534</xdr:rowOff>
    </xdr:from>
    <xdr:to>
      <xdr:col>45</xdr:col>
      <xdr:colOff>177800</xdr:colOff>
      <xdr:row>41</xdr:row>
      <xdr:rowOff>157125</xdr:rowOff>
    </xdr:to>
    <xdr:cxnSp macro="">
      <xdr:nvCxnSpPr>
        <xdr:cNvPr id="124" name="直線コネクタ 123">
          <a:extLst>
            <a:ext uri="{FF2B5EF4-FFF2-40B4-BE49-F238E27FC236}">
              <a16:creationId xmlns:a16="http://schemas.microsoft.com/office/drawing/2014/main" id="{00000000-0008-0000-0E00-00007C000000}"/>
            </a:ext>
          </a:extLst>
        </xdr:cNvPr>
        <xdr:cNvCxnSpPr/>
      </xdr:nvCxnSpPr>
      <xdr:spPr>
        <a:xfrm flipV="1">
          <a:off x="7861300" y="7185984"/>
          <a:ext cx="889000" cy="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149527</xdr:rowOff>
    </xdr:from>
    <xdr:ext cx="534377" cy="259045"/>
    <xdr:sp macro="" textlink="">
      <xdr:nvSpPr>
        <xdr:cNvPr id="125" name="n_1aveValue【道路】&#10;一人当たり延長">
          <a:extLst>
            <a:ext uri="{FF2B5EF4-FFF2-40B4-BE49-F238E27FC236}">
              <a16:creationId xmlns:a16="http://schemas.microsoft.com/office/drawing/2014/main" id="{00000000-0008-0000-0E00-00007D000000}"/>
            </a:ext>
          </a:extLst>
        </xdr:cNvPr>
        <xdr:cNvSpPr txBox="1"/>
      </xdr:nvSpPr>
      <xdr:spPr>
        <a:xfrm>
          <a:off x="9359411" y="666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11377</xdr:rowOff>
    </xdr:from>
    <xdr:ext cx="534377" cy="259045"/>
    <xdr:sp macro="" textlink="">
      <xdr:nvSpPr>
        <xdr:cNvPr id="126" name="n_2aveValue【道路】&#10;一人当たり延長">
          <a:extLst>
            <a:ext uri="{FF2B5EF4-FFF2-40B4-BE49-F238E27FC236}">
              <a16:creationId xmlns:a16="http://schemas.microsoft.com/office/drawing/2014/main" id="{00000000-0008-0000-0E00-00007E000000}"/>
            </a:ext>
          </a:extLst>
        </xdr:cNvPr>
        <xdr:cNvSpPr txBox="1"/>
      </xdr:nvSpPr>
      <xdr:spPr>
        <a:xfrm>
          <a:off x="8483111" y="669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23112</xdr:rowOff>
    </xdr:from>
    <xdr:ext cx="534377" cy="259045"/>
    <xdr:sp macro="" textlink="">
      <xdr:nvSpPr>
        <xdr:cNvPr id="127" name="n_3aveValue【道路】&#10;一人当たり延長">
          <a:extLst>
            <a:ext uri="{FF2B5EF4-FFF2-40B4-BE49-F238E27FC236}">
              <a16:creationId xmlns:a16="http://schemas.microsoft.com/office/drawing/2014/main" id="{00000000-0008-0000-0E00-00007F000000}"/>
            </a:ext>
          </a:extLst>
        </xdr:cNvPr>
        <xdr:cNvSpPr txBox="1"/>
      </xdr:nvSpPr>
      <xdr:spPr>
        <a:xfrm>
          <a:off x="7594111" y="670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26440</xdr:rowOff>
    </xdr:from>
    <xdr:ext cx="469744" cy="259045"/>
    <xdr:sp macro="" textlink="">
      <xdr:nvSpPr>
        <xdr:cNvPr id="128" name="n_1mainValue【道路】&#10;一人当たり延長">
          <a:extLst>
            <a:ext uri="{FF2B5EF4-FFF2-40B4-BE49-F238E27FC236}">
              <a16:creationId xmlns:a16="http://schemas.microsoft.com/office/drawing/2014/main" id="{00000000-0008-0000-0E00-000080000000}"/>
            </a:ext>
          </a:extLst>
        </xdr:cNvPr>
        <xdr:cNvSpPr txBox="1"/>
      </xdr:nvSpPr>
      <xdr:spPr>
        <a:xfrm>
          <a:off x="9391727" y="7227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27011</xdr:rowOff>
    </xdr:from>
    <xdr:ext cx="469744" cy="259045"/>
    <xdr:sp macro="" textlink="">
      <xdr:nvSpPr>
        <xdr:cNvPr id="129" name="n_2mainValue【道路】&#10;一人当たり延長">
          <a:extLst>
            <a:ext uri="{FF2B5EF4-FFF2-40B4-BE49-F238E27FC236}">
              <a16:creationId xmlns:a16="http://schemas.microsoft.com/office/drawing/2014/main" id="{00000000-0008-0000-0E00-000081000000}"/>
            </a:ext>
          </a:extLst>
        </xdr:cNvPr>
        <xdr:cNvSpPr txBox="1"/>
      </xdr:nvSpPr>
      <xdr:spPr>
        <a:xfrm>
          <a:off x="8515427" y="7227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27602</xdr:rowOff>
    </xdr:from>
    <xdr:ext cx="469744" cy="259045"/>
    <xdr:sp macro="" textlink="">
      <xdr:nvSpPr>
        <xdr:cNvPr id="130" name="n_3mainValue【道路】&#10;一人当たり延長">
          <a:extLst>
            <a:ext uri="{FF2B5EF4-FFF2-40B4-BE49-F238E27FC236}">
              <a16:creationId xmlns:a16="http://schemas.microsoft.com/office/drawing/2014/main" id="{00000000-0008-0000-0E00-000082000000}"/>
            </a:ext>
          </a:extLst>
        </xdr:cNvPr>
        <xdr:cNvSpPr txBox="1"/>
      </xdr:nvSpPr>
      <xdr:spPr>
        <a:xfrm>
          <a:off x="7626427" y="722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1" name="正方形/長方形 130">
          <a:extLst>
            <a:ext uri="{FF2B5EF4-FFF2-40B4-BE49-F238E27FC236}">
              <a16:creationId xmlns:a16="http://schemas.microsoft.com/office/drawing/2014/main" id="{00000000-0008-0000-0E00-00008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2" name="正方形/長方形 131">
          <a:extLst>
            <a:ext uri="{FF2B5EF4-FFF2-40B4-BE49-F238E27FC236}">
              <a16:creationId xmlns:a16="http://schemas.microsoft.com/office/drawing/2014/main" id="{00000000-0008-0000-0E00-00008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3" name="正方形/長方形 132">
          <a:extLst>
            <a:ext uri="{FF2B5EF4-FFF2-40B4-BE49-F238E27FC236}">
              <a16:creationId xmlns:a16="http://schemas.microsoft.com/office/drawing/2014/main" id="{00000000-0008-0000-0E00-00008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4" name="正方形/長方形 133">
          <a:extLst>
            <a:ext uri="{FF2B5EF4-FFF2-40B4-BE49-F238E27FC236}">
              <a16:creationId xmlns:a16="http://schemas.microsoft.com/office/drawing/2014/main" id="{00000000-0008-0000-0E00-00008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5" name="正方形/長方形 134">
          <a:extLst>
            <a:ext uri="{FF2B5EF4-FFF2-40B4-BE49-F238E27FC236}">
              <a16:creationId xmlns:a16="http://schemas.microsoft.com/office/drawing/2014/main" id="{00000000-0008-0000-0E00-00008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6" name="正方形/長方形 135">
          <a:extLst>
            <a:ext uri="{FF2B5EF4-FFF2-40B4-BE49-F238E27FC236}">
              <a16:creationId xmlns:a16="http://schemas.microsoft.com/office/drawing/2014/main" id="{00000000-0008-0000-0E00-00008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7" name="正方形/長方形 136">
          <a:extLst>
            <a:ext uri="{FF2B5EF4-FFF2-40B4-BE49-F238E27FC236}">
              <a16:creationId xmlns:a16="http://schemas.microsoft.com/office/drawing/2014/main" id="{00000000-0008-0000-0E00-00008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8" name="正方形/長方形 137">
          <a:extLst>
            <a:ext uri="{FF2B5EF4-FFF2-40B4-BE49-F238E27FC236}">
              <a16:creationId xmlns:a16="http://schemas.microsoft.com/office/drawing/2014/main" id="{00000000-0008-0000-0E00-00008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9" name="テキスト ボックス 138">
          <a:extLst>
            <a:ext uri="{FF2B5EF4-FFF2-40B4-BE49-F238E27FC236}">
              <a16:creationId xmlns:a16="http://schemas.microsoft.com/office/drawing/2014/main" id="{00000000-0008-0000-0E00-00008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0" name="直線コネクタ 139">
          <a:extLst>
            <a:ext uri="{FF2B5EF4-FFF2-40B4-BE49-F238E27FC236}">
              <a16:creationId xmlns:a16="http://schemas.microsoft.com/office/drawing/2014/main" id="{00000000-0008-0000-0E00-00008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1" name="テキスト ボックス 140">
          <a:extLst>
            <a:ext uri="{FF2B5EF4-FFF2-40B4-BE49-F238E27FC236}">
              <a16:creationId xmlns:a16="http://schemas.microsoft.com/office/drawing/2014/main" id="{00000000-0008-0000-0E00-00008D000000}"/>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2" name="直線コネクタ 141">
          <a:extLst>
            <a:ext uri="{FF2B5EF4-FFF2-40B4-BE49-F238E27FC236}">
              <a16:creationId xmlns:a16="http://schemas.microsoft.com/office/drawing/2014/main" id="{00000000-0008-0000-0E00-00008E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3" name="テキスト ボックス 142">
          <a:extLst>
            <a:ext uri="{FF2B5EF4-FFF2-40B4-BE49-F238E27FC236}">
              <a16:creationId xmlns:a16="http://schemas.microsoft.com/office/drawing/2014/main" id="{00000000-0008-0000-0E00-00008F00000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4" name="直線コネクタ 143">
          <a:extLst>
            <a:ext uri="{FF2B5EF4-FFF2-40B4-BE49-F238E27FC236}">
              <a16:creationId xmlns:a16="http://schemas.microsoft.com/office/drawing/2014/main" id="{00000000-0008-0000-0E00-000090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5" name="テキスト ボックス 144">
          <a:extLst>
            <a:ext uri="{FF2B5EF4-FFF2-40B4-BE49-F238E27FC236}">
              <a16:creationId xmlns:a16="http://schemas.microsoft.com/office/drawing/2014/main" id="{00000000-0008-0000-0E00-000091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6" name="直線コネクタ 145">
          <a:extLst>
            <a:ext uri="{FF2B5EF4-FFF2-40B4-BE49-F238E27FC236}">
              <a16:creationId xmlns:a16="http://schemas.microsoft.com/office/drawing/2014/main" id="{00000000-0008-0000-0E00-000092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7" name="テキスト ボックス 146">
          <a:extLst>
            <a:ext uri="{FF2B5EF4-FFF2-40B4-BE49-F238E27FC236}">
              <a16:creationId xmlns:a16="http://schemas.microsoft.com/office/drawing/2014/main" id="{00000000-0008-0000-0E00-000093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8" name="直線コネクタ 147">
          <a:extLst>
            <a:ext uri="{FF2B5EF4-FFF2-40B4-BE49-F238E27FC236}">
              <a16:creationId xmlns:a16="http://schemas.microsoft.com/office/drawing/2014/main" id="{00000000-0008-0000-0E00-000094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9" name="テキスト ボックス 148">
          <a:extLst>
            <a:ext uri="{FF2B5EF4-FFF2-40B4-BE49-F238E27FC236}">
              <a16:creationId xmlns:a16="http://schemas.microsoft.com/office/drawing/2014/main" id="{00000000-0008-0000-0E00-000095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0" name="直線コネクタ 149">
          <a:extLst>
            <a:ext uri="{FF2B5EF4-FFF2-40B4-BE49-F238E27FC236}">
              <a16:creationId xmlns:a16="http://schemas.microsoft.com/office/drawing/2014/main" id="{00000000-0008-0000-0E00-000096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1" name="テキスト ボックス 150">
          <a:extLst>
            <a:ext uri="{FF2B5EF4-FFF2-40B4-BE49-F238E27FC236}">
              <a16:creationId xmlns:a16="http://schemas.microsoft.com/office/drawing/2014/main" id="{00000000-0008-0000-0E00-000097000000}"/>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2" name="直線コネクタ 151">
          <a:extLst>
            <a:ext uri="{FF2B5EF4-FFF2-40B4-BE49-F238E27FC236}">
              <a16:creationId xmlns:a16="http://schemas.microsoft.com/office/drawing/2014/main" id="{00000000-0008-0000-0E00-00009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3" name="テキスト ボックス 152">
          <a:extLst>
            <a:ext uri="{FF2B5EF4-FFF2-40B4-BE49-F238E27FC236}">
              <a16:creationId xmlns:a16="http://schemas.microsoft.com/office/drawing/2014/main" id="{00000000-0008-0000-0E00-000099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4" name="【橋りょう・トンネル】&#10;有形固定資産減価償却率グラフ枠">
          <a:extLst>
            <a:ext uri="{FF2B5EF4-FFF2-40B4-BE49-F238E27FC236}">
              <a16:creationId xmlns:a16="http://schemas.microsoft.com/office/drawing/2014/main" id="{00000000-0008-0000-0E00-00009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161925</xdr:rowOff>
    </xdr:from>
    <xdr:to>
      <xdr:col>24</xdr:col>
      <xdr:colOff>62865</xdr:colOff>
      <xdr:row>63</xdr:row>
      <xdr:rowOff>137160</xdr:rowOff>
    </xdr:to>
    <xdr:cxnSp macro="">
      <xdr:nvCxnSpPr>
        <xdr:cNvPr id="155" name="直線コネクタ 154">
          <a:extLst>
            <a:ext uri="{FF2B5EF4-FFF2-40B4-BE49-F238E27FC236}">
              <a16:creationId xmlns:a16="http://schemas.microsoft.com/office/drawing/2014/main" id="{00000000-0008-0000-0E00-00009B000000}"/>
            </a:ext>
          </a:extLst>
        </xdr:cNvPr>
        <xdr:cNvCxnSpPr/>
      </xdr:nvCxnSpPr>
      <xdr:spPr>
        <a:xfrm flipV="1">
          <a:off x="4634865" y="9763125"/>
          <a:ext cx="0" cy="1175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140987</xdr:rowOff>
    </xdr:from>
    <xdr:ext cx="405111" cy="259045"/>
    <xdr:sp macro="" textlink="">
      <xdr:nvSpPr>
        <xdr:cNvPr id="156" name="【橋りょう・トンネル】&#10;有形固定資産減価償却率最小値テキスト">
          <a:extLst>
            <a:ext uri="{FF2B5EF4-FFF2-40B4-BE49-F238E27FC236}">
              <a16:creationId xmlns:a16="http://schemas.microsoft.com/office/drawing/2014/main" id="{00000000-0008-0000-0E00-00009C000000}"/>
            </a:ext>
          </a:extLst>
        </xdr:cNvPr>
        <xdr:cNvSpPr txBox="1"/>
      </xdr:nvSpPr>
      <xdr:spPr>
        <a:xfrm>
          <a:off x="4673600" y="1094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137160</xdr:rowOff>
    </xdr:from>
    <xdr:to>
      <xdr:col>24</xdr:col>
      <xdr:colOff>152400</xdr:colOff>
      <xdr:row>63</xdr:row>
      <xdr:rowOff>137160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4546600" y="109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108602</xdr:rowOff>
    </xdr:from>
    <xdr:ext cx="405111" cy="259045"/>
    <xdr:sp macro="" textlink="">
      <xdr:nvSpPr>
        <xdr:cNvPr id="158" name="【橋りょう・トンネル】&#10;有形固定資産減価償却率最大値テキスト">
          <a:extLst>
            <a:ext uri="{FF2B5EF4-FFF2-40B4-BE49-F238E27FC236}">
              <a16:creationId xmlns:a16="http://schemas.microsoft.com/office/drawing/2014/main" id="{00000000-0008-0000-0E00-00009E000000}"/>
            </a:ext>
          </a:extLst>
        </xdr:cNvPr>
        <xdr:cNvSpPr txBox="1"/>
      </xdr:nvSpPr>
      <xdr:spPr>
        <a:xfrm>
          <a:off x="4673600" y="9538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161925</xdr:rowOff>
    </xdr:from>
    <xdr:to>
      <xdr:col>24</xdr:col>
      <xdr:colOff>152400</xdr:colOff>
      <xdr:row>56</xdr:row>
      <xdr:rowOff>161925</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4546600" y="976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127652</xdr:rowOff>
    </xdr:from>
    <xdr:ext cx="405111" cy="259045"/>
    <xdr:sp macro="" textlink="">
      <xdr:nvSpPr>
        <xdr:cNvPr id="160" name="【橋りょう・トンネル】&#10;有形固定資産減価償却率平均値テキスト">
          <a:extLst>
            <a:ext uri="{FF2B5EF4-FFF2-40B4-BE49-F238E27FC236}">
              <a16:creationId xmlns:a16="http://schemas.microsoft.com/office/drawing/2014/main" id="{00000000-0008-0000-0E00-0000A0000000}"/>
            </a:ext>
          </a:extLst>
        </xdr:cNvPr>
        <xdr:cNvSpPr txBox="1"/>
      </xdr:nvSpPr>
      <xdr:spPr>
        <a:xfrm>
          <a:off x="4673600" y="10243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149225</xdr:rowOff>
    </xdr:from>
    <xdr:to>
      <xdr:col>24</xdr:col>
      <xdr:colOff>114300</xdr:colOff>
      <xdr:row>60</xdr:row>
      <xdr:rowOff>79375</xdr:rowOff>
    </xdr:to>
    <xdr:sp macro="" textlink="">
      <xdr:nvSpPr>
        <xdr:cNvPr id="161" name="フローチャート: 判断 160">
          <a:extLst>
            <a:ext uri="{FF2B5EF4-FFF2-40B4-BE49-F238E27FC236}">
              <a16:creationId xmlns:a16="http://schemas.microsoft.com/office/drawing/2014/main" id="{00000000-0008-0000-0E00-0000A1000000}"/>
            </a:ext>
          </a:extLst>
        </xdr:cNvPr>
        <xdr:cNvSpPr/>
      </xdr:nvSpPr>
      <xdr:spPr>
        <a:xfrm>
          <a:off x="45847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4445</xdr:rowOff>
    </xdr:from>
    <xdr:to>
      <xdr:col>20</xdr:col>
      <xdr:colOff>38100</xdr:colOff>
      <xdr:row>60</xdr:row>
      <xdr:rowOff>106045</xdr:rowOff>
    </xdr:to>
    <xdr:sp macro="" textlink="">
      <xdr:nvSpPr>
        <xdr:cNvPr id="162" name="フローチャート: 判断 161">
          <a:extLst>
            <a:ext uri="{FF2B5EF4-FFF2-40B4-BE49-F238E27FC236}">
              <a16:creationId xmlns:a16="http://schemas.microsoft.com/office/drawing/2014/main" id="{00000000-0008-0000-0E00-0000A2000000}"/>
            </a:ext>
          </a:extLst>
        </xdr:cNvPr>
        <xdr:cNvSpPr/>
      </xdr:nvSpPr>
      <xdr:spPr>
        <a:xfrm>
          <a:off x="3746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31115</xdr:rowOff>
    </xdr:from>
    <xdr:to>
      <xdr:col>15</xdr:col>
      <xdr:colOff>101600</xdr:colOff>
      <xdr:row>60</xdr:row>
      <xdr:rowOff>132715</xdr:rowOff>
    </xdr:to>
    <xdr:sp macro="" textlink="">
      <xdr:nvSpPr>
        <xdr:cNvPr id="163" name="フローチャート: 判断 162">
          <a:extLst>
            <a:ext uri="{FF2B5EF4-FFF2-40B4-BE49-F238E27FC236}">
              <a16:creationId xmlns:a16="http://schemas.microsoft.com/office/drawing/2014/main" id="{00000000-0008-0000-0E00-0000A3000000}"/>
            </a:ext>
          </a:extLst>
        </xdr:cNvPr>
        <xdr:cNvSpPr/>
      </xdr:nvSpPr>
      <xdr:spPr>
        <a:xfrm>
          <a:off x="2857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57785</xdr:rowOff>
    </xdr:from>
    <xdr:to>
      <xdr:col>10</xdr:col>
      <xdr:colOff>165100</xdr:colOff>
      <xdr:row>60</xdr:row>
      <xdr:rowOff>159385</xdr:rowOff>
    </xdr:to>
    <xdr:sp macro="" textlink="">
      <xdr:nvSpPr>
        <xdr:cNvPr id="164" name="フローチャート: 判断 163">
          <a:extLst>
            <a:ext uri="{FF2B5EF4-FFF2-40B4-BE49-F238E27FC236}">
              <a16:creationId xmlns:a16="http://schemas.microsoft.com/office/drawing/2014/main" id="{00000000-0008-0000-0E00-0000A4000000}"/>
            </a:ext>
          </a:extLst>
        </xdr:cNvPr>
        <xdr:cNvSpPr/>
      </xdr:nvSpPr>
      <xdr:spPr>
        <a:xfrm>
          <a:off x="1968500" y="103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5" name="テキスト ボックス 164">
          <a:extLst>
            <a:ext uri="{FF2B5EF4-FFF2-40B4-BE49-F238E27FC236}">
              <a16:creationId xmlns:a16="http://schemas.microsoft.com/office/drawing/2014/main" id="{00000000-0008-0000-0E00-0000A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00000000-0008-0000-0E00-0000A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00000000-0008-0000-0E00-0000A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29210</xdr:rowOff>
    </xdr:from>
    <xdr:to>
      <xdr:col>20</xdr:col>
      <xdr:colOff>38100</xdr:colOff>
      <xdr:row>56</xdr:row>
      <xdr:rowOff>130810</xdr:rowOff>
    </xdr:to>
    <xdr:sp macro="" textlink="">
      <xdr:nvSpPr>
        <xdr:cNvPr id="170" name="楕円 169">
          <a:extLst>
            <a:ext uri="{FF2B5EF4-FFF2-40B4-BE49-F238E27FC236}">
              <a16:creationId xmlns:a16="http://schemas.microsoft.com/office/drawing/2014/main" id="{00000000-0008-0000-0E00-0000AA000000}"/>
            </a:ext>
          </a:extLst>
        </xdr:cNvPr>
        <xdr:cNvSpPr/>
      </xdr:nvSpPr>
      <xdr:spPr>
        <a:xfrm>
          <a:off x="3746500" y="963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55</xdr:row>
      <xdr:rowOff>147320</xdr:rowOff>
    </xdr:from>
    <xdr:to>
      <xdr:col>15</xdr:col>
      <xdr:colOff>101600</xdr:colOff>
      <xdr:row>56</xdr:row>
      <xdr:rowOff>77470</xdr:rowOff>
    </xdr:to>
    <xdr:sp macro="" textlink="">
      <xdr:nvSpPr>
        <xdr:cNvPr id="171" name="楕円 170">
          <a:extLst>
            <a:ext uri="{FF2B5EF4-FFF2-40B4-BE49-F238E27FC236}">
              <a16:creationId xmlns:a16="http://schemas.microsoft.com/office/drawing/2014/main" id="{00000000-0008-0000-0E00-0000AB000000}"/>
            </a:ext>
          </a:extLst>
        </xdr:cNvPr>
        <xdr:cNvSpPr/>
      </xdr:nvSpPr>
      <xdr:spPr>
        <a:xfrm>
          <a:off x="2857500" y="957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26670</xdr:rowOff>
    </xdr:from>
    <xdr:to>
      <xdr:col>19</xdr:col>
      <xdr:colOff>177800</xdr:colOff>
      <xdr:row>56</xdr:row>
      <xdr:rowOff>80010</xdr:rowOff>
    </xdr:to>
    <xdr:cxnSp macro="">
      <xdr:nvCxnSpPr>
        <xdr:cNvPr id="172" name="直線コネクタ 171">
          <a:extLst>
            <a:ext uri="{FF2B5EF4-FFF2-40B4-BE49-F238E27FC236}">
              <a16:creationId xmlns:a16="http://schemas.microsoft.com/office/drawing/2014/main" id="{00000000-0008-0000-0E00-0000AC000000}"/>
            </a:ext>
          </a:extLst>
        </xdr:cNvPr>
        <xdr:cNvCxnSpPr/>
      </xdr:nvCxnSpPr>
      <xdr:spPr>
        <a:xfrm>
          <a:off x="2908300" y="962787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156845</xdr:rowOff>
    </xdr:from>
    <xdr:to>
      <xdr:col>10</xdr:col>
      <xdr:colOff>165100</xdr:colOff>
      <xdr:row>56</xdr:row>
      <xdr:rowOff>86995</xdr:rowOff>
    </xdr:to>
    <xdr:sp macro="" textlink="">
      <xdr:nvSpPr>
        <xdr:cNvPr id="173" name="楕円 172">
          <a:extLst>
            <a:ext uri="{FF2B5EF4-FFF2-40B4-BE49-F238E27FC236}">
              <a16:creationId xmlns:a16="http://schemas.microsoft.com/office/drawing/2014/main" id="{00000000-0008-0000-0E00-0000AD000000}"/>
            </a:ext>
          </a:extLst>
        </xdr:cNvPr>
        <xdr:cNvSpPr/>
      </xdr:nvSpPr>
      <xdr:spPr>
        <a:xfrm>
          <a:off x="1968500" y="958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26670</xdr:rowOff>
    </xdr:from>
    <xdr:to>
      <xdr:col>15</xdr:col>
      <xdr:colOff>50800</xdr:colOff>
      <xdr:row>56</xdr:row>
      <xdr:rowOff>36195</xdr:rowOff>
    </xdr:to>
    <xdr:cxnSp macro="">
      <xdr:nvCxnSpPr>
        <xdr:cNvPr id="174" name="直線コネクタ 173">
          <a:extLst>
            <a:ext uri="{FF2B5EF4-FFF2-40B4-BE49-F238E27FC236}">
              <a16:creationId xmlns:a16="http://schemas.microsoft.com/office/drawing/2014/main" id="{00000000-0008-0000-0E00-0000AE000000}"/>
            </a:ext>
          </a:extLst>
        </xdr:cNvPr>
        <xdr:cNvCxnSpPr/>
      </xdr:nvCxnSpPr>
      <xdr:spPr>
        <a:xfrm flipV="1">
          <a:off x="2019300" y="962787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97172</xdr:rowOff>
    </xdr:from>
    <xdr:ext cx="405111" cy="259045"/>
    <xdr:sp macro="" textlink="">
      <xdr:nvSpPr>
        <xdr:cNvPr id="175" name="n_1aveValue【橋りょう・トンネル】&#10;有形固定資産減価償却率">
          <a:extLst>
            <a:ext uri="{FF2B5EF4-FFF2-40B4-BE49-F238E27FC236}">
              <a16:creationId xmlns:a16="http://schemas.microsoft.com/office/drawing/2014/main" id="{00000000-0008-0000-0E00-0000AF000000}"/>
            </a:ext>
          </a:extLst>
        </xdr:cNvPr>
        <xdr:cNvSpPr txBox="1"/>
      </xdr:nvSpPr>
      <xdr:spPr>
        <a:xfrm>
          <a:off x="3582044"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123842</xdr:rowOff>
    </xdr:from>
    <xdr:ext cx="405111" cy="259045"/>
    <xdr:sp macro="" textlink="">
      <xdr:nvSpPr>
        <xdr:cNvPr id="176" name="n_2aveValue【橋りょう・トンネル】&#10;有形固定資産減価償却率">
          <a:extLst>
            <a:ext uri="{FF2B5EF4-FFF2-40B4-BE49-F238E27FC236}">
              <a16:creationId xmlns:a16="http://schemas.microsoft.com/office/drawing/2014/main" id="{00000000-0008-0000-0E00-0000B0000000}"/>
            </a:ext>
          </a:extLst>
        </xdr:cNvPr>
        <xdr:cNvSpPr txBox="1"/>
      </xdr:nvSpPr>
      <xdr:spPr>
        <a:xfrm>
          <a:off x="2705744"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150512</xdr:rowOff>
    </xdr:from>
    <xdr:ext cx="405111" cy="259045"/>
    <xdr:sp macro="" textlink="">
      <xdr:nvSpPr>
        <xdr:cNvPr id="177" name="n_3aveValue【橋りょう・トンネル】&#10;有形固定資産減価償却率">
          <a:extLst>
            <a:ext uri="{FF2B5EF4-FFF2-40B4-BE49-F238E27FC236}">
              <a16:creationId xmlns:a16="http://schemas.microsoft.com/office/drawing/2014/main" id="{00000000-0008-0000-0E00-0000B1000000}"/>
            </a:ext>
          </a:extLst>
        </xdr:cNvPr>
        <xdr:cNvSpPr txBox="1"/>
      </xdr:nvSpPr>
      <xdr:spPr>
        <a:xfrm>
          <a:off x="1816744" y="1043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147337</xdr:rowOff>
    </xdr:from>
    <xdr:ext cx="405111" cy="259045"/>
    <xdr:sp macro="" textlink="">
      <xdr:nvSpPr>
        <xdr:cNvPr id="178" name="n_1mainValue【橋りょう・トンネル】&#10;有形固定資産減価償却率">
          <a:extLst>
            <a:ext uri="{FF2B5EF4-FFF2-40B4-BE49-F238E27FC236}">
              <a16:creationId xmlns:a16="http://schemas.microsoft.com/office/drawing/2014/main" id="{00000000-0008-0000-0E00-0000B2000000}"/>
            </a:ext>
          </a:extLst>
        </xdr:cNvPr>
        <xdr:cNvSpPr txBox="1"/>
      </xdr:nvSpPr>
      <xdr:spPr>
        <a:xfrm>
          <a:off x="3582044" y="940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93997</xdr:rowOff>
    </xdr:from>
    <xdr:ext cx="405111" cy="259045"/>
    <xdr:sp macro="" textlink="">
      <xdr:nvSpPr>
        <xdr:cNvPr id="179" name="n_2mainValue【橋りょう・トンネル】&#10;有形固定資産減価償却率">
          <a:extLst>
            <a:ext uri="{FF2B5EF4-FFF2-40B4-BE49-F238E27FC236}">
              <a16:creationId xmlns:a16="http://schemas.microsoft.com/office/drawing/2014/main" id="{00000000-0008-0000-0E00-0000B3000000}"/>
            </a:ext>
          </a:extLst>
        </xdr:cNvPr>
        <xdr:cNvSpPr txBox="1"/>
      </xdr:nvSpPr>
      <xdr:spPr>
        <a:xfrm>
          <a:off x="2705744" y="935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103522</xdr:rowOff>
    </xdr:from>
    <xdr:ext cx="405111" cy="259045"/>
    <xdr:sp macro="" textlink="">
      <xdr:nvSpPr>
        <xdr:cNvPr id="180" name="n_3mainValue【橋りょう・トンネル】&#10;有形固定資産減価償却率">
          <a:extLst>
            <a:ext uri="{FF2B5EF4-FFF2-40B4-BE49-F238E27FC236}">
              <a16:creationId xmlns:a16="http://schemas.microsoft.com/office/drawing/2014/main" id="{00000000-0008-0000-0E00-0000B4000000}"/>
            </a:ext>
          </a:extLst>
        </xdr:cNvPr>
        <xdr:cNvSpPr txBox="1"/>
      </xdr:nvSpPr>
      <xdr:spPr>
        <a:xfrm>
          <a:off x="1816744" y="936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1" name="正方形/長方形 180">
          <a:extLst>
            <a:ext uri="{FF2B5EF4-FFF2-40B4-BE49-F238E27FC236}">
              <a16:creationId xmlns:a16="http://schemas.microsoft.com/office/drawing/2014/main" id="{00000000-0008-0000-0E00-0000B5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2" name="正方形/長方形 181">
          <a:extLst>
            <a:ext uri="{FF2B5EF4-FFF2-40B4-BE49-F238E27FC236}">
              <a16:creationId xmlns:a16="http://schemas.microsoft.com/office/drawing/2014/main" id="{00000000-0008-0000-0E00-0000B6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3" name="正方形/長方形 182">
          <a:extLst>
            <a:ext uri="{FF2B5EF4-FFF2-40B4-BE49-F238E27FC236}">
              <a16:creationId xmlns:a16="http://schemas.microsoft.com/office/drawing/2014/main" id="{00000000-0008-0000-0E00-0000B7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4" name="正方形/長方形 183">
          <a:extLst>
            <a:ext uri="{FF2B5EF4-FFF2-40B4-BE49-F238E27FC236}">
              <a16:creationId xmlns:a16="http://schemas.microsoft.com/office/drawing/2014/main" id="{00000000-0008-0000-0E00-0000B8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5" name="正方形/長方形 184">
          <a:extLst>
            <a:ext uri="{FF2B5EF4-FFF2-40B4-BE49-F238E27FC236}">
              <a16:creationId xmlns:a16="http://schemas.microsoft.com/office/drawing/2014/main" id="{00000000-0008-0000-0E00-0000B9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6" name="正方形/長方形 185">
          <a:extLst>
            <a:ext uri="{FF2B5EF4-FFF2-40B4-BE49-F238E27FC236}">
              <a16:creationId xmlns:a16="http://schemas.microsoft.com/office/drawing/2014/main" id="{00000000-0008-0000-0E00-0000BA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7" name="正方形/長方形 186">
          <a:extLst>
            <a:ext uri="{FF2B5EF4-FFF2-40B4-BE49-F238E27FC236}">
              <a16:creationId xmlns:a16="http://schemas.microsoft.com/office/drawing/2014/main" id="{00000000-0008-0000-0E00-0000BB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8" name="正方形/長方形 187">
          <a:extLst>
            <a:ext uri="{FF2B5EF4-FFF2-40B4-BE49-F238E27FC236}">
              <a16:creationId xmlns:a16="http://schemas.microsoft.com/office/drawing/2014/main" id="{00000000-0008-0000-0E00-0000BC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9" name="テキスト ボックス 188">
          <a:extLst>
            <a:ext uri="{FF2B5EF4-FFF2-40B4-BE49-F238E27FC236}">
              <a16:creationId xmlns:a16="http://schemas.microsoft.com/office/drawing/2014/main" id="{00000000-0008-0000-0E00-0000BD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0" name="直線コネクタ 189">
          <a:extLst>
            <a:ext uri="{FF2B5EF4-FFF2-40B4-BE49-F238E27FC236}">
              <a16:creationId xmlns:a16="http://schemas.microsoft.com/office/drawing/2014/main" id="{00000000-0008-0000-0E00-0000BE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1" name="直線コネクタ 190">
          <a:extLst>
            <a:ext uri="{FF2B5EF4-FFF2-40B4-BE49-F238E27FC236}">
              <a16:creationId xmlns:a16="http://schemas.microsoft.com/office/drawing/2014/main" id="{00000000-0008-0000-0E00-0000BF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92" name="テキスト ボックス 191">
          <a:extLst>
            <a:ext uri="{FF2B5EF4-FFF2-40B4-BE49-F238E27FC236}">
              <a16:creationId xmlns:a16="http://schemas.microsoft.com/office/drawing/2014/main" id="{00000000-0008-0000-0E00-0000C0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3" name="直線コネクタ 192">
          <a:extLst>
            <a:ext uri="{FF2B5EF4-FFF2-40B4-BE49-F238E27FC236}">
              <a16:creationId xmlns:a16="http://schemas.microsoft.com/office/drawing/2014/main" id="{00000000-0008-0000-0E00-0000C1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94" name="テキスト ボックス 193">
          <a:extLst>
            <a:ext uri="{FF2B5EF4-FFF2-40B4-BE49-F238E27FC236}">
              <a16:creationId xmlns:a16="http://schemas.microsoft.com/office/drawing/2014/main" id="{00000000-0008-0000-0E00-0000C2000000}"/>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5" name="直線コネクタ 194">
          <a:extLst>
            <a:ext uri="{FF2B5EF4-FFF2-40B4-BE49-F238E27FC236}">
              <a16:creationId xmlns:a16="http://schemas.microsoft.com/office/drawing/2014/main" id="{00000000-0008-0000-0E00-0000C3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96" name="テキスト ボックス 195">
          <a:extLst>
            <a:ext uri="{FF2B5EF4-FFF2-40B4-BE49-F238E27FC236}">
              <a16:creationId xmlns:a16="http://schemas.microsoft.com/office/drawing/2014/main" id="{00000000-0008-0000-0E00-0000C4000000}"/>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7" name="直線コネクタ 196">
          <a:extLst>
            <a:ext uri="{FF2B5EF4-FFF2-40B4-BE49-F238E27FC236}">
              <a16:creationId xmlns:a16="http://schemas.microsoft.com/office/drawing/2014/main" id="{00000000-0008-0000-0E00-0000C5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98" name="テキスト ボックス 197">
          <a:extLst>
            <a:ext uri="{FF2B5EF4-FFF2-40B4-BE49-F238E27FC236}">
              <a16:creationId xmlns:a16="http://schemas.microsoft.com/office/drawing/2014/main" id="{00000000-0008-0000-0E00-0000C6000000}"/>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9" name="直線コネクタ 198">
          <a:extLst>
            <a:ext uri="{FF2B5EF4-FFF2-40B4-BE49-F238E27FC236}">
              <a16:creationId xmlns:a16="http://schemas.microsoft.com/office/drawing/2014/main" id="{00000000-0008-0000-0E00-0000C7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00" name="テキスト ボックス 199">
          <a:extLst>
            <a:ext uri="{FF2B5EF4-FFF2-40B4-BE49-F238E27FC236}">
              <a16:creationId xmlns:a16="http://schemas.microsoft.com/office/drawing/2014/main" id="{00000000-0008-0000-0E00-0000C8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1" name="【橋りょう・トンネル】&#10;一人当たり有形固定資産（償却資産）額グラフ枠">
          <a:extLst>
            <a:ext uri="{FF2B5EF4-FFF2-40B4-BE49-F238E27FC236}">
              <a16:creationId xmlns:a16="http://schemas.microsoft.com/office/drawing/2014/main" id="{00000000-0008-0000-0E00-0000C9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39064</xdr:rowOff>
    </xdr:from>
    <xdr:to>
      <xdr:col>54</xdr:col>
      <xdr:colOff>189865</xdr:colOff>
      <xdr:row>63</xdr:row>
      <xdr:rowOff>155217</xdr:rowOff>
    </xdr:to>
    <xdr:cxnSp macro="">
      <xdr:nvCxnSpPr>
        <xdr:cNvPr id="202" name="直線コネクタ 201">
          <a:extLst>
            <a:ext uri="{FF2B5EF4-FFF2-40B4-BE49-F238E27FC236}">
              <a16:creationId xmlns:a16="http://schemas.microsoft.com/office/drawing/2014/main" id="{00000000-0008-0000-0E00-0000CA000000}"/>
            </a:ext>
          </a:extLst>
        </xdr:cNvPr>
        <xdr:cNvCxnSpPr/>
      </xdr:nvCxnSpPr>
      <xdr:spPr>
        <a:xfrm flipV="1">
          <a:off x="10476865" y="9640264"/>
          <a:ext cx="0" cy="1316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159044</xdr:rowOff>
    </xdr:from>
    <xdr:ext cx="469744" cy="259045"/>
    <xdr:sp macro="" textlink="">
      <xdr:nvSpPr>
        <xdr:cNvPr id="203" name="【橋りょう・トンネル】&#10;一人当たり有形固定資産（償却資産）額最小値テキスト">
          <a:extLst>
            <a:ext uri="{FF2B5EF4-FFF2-40B4-BE49-F238E27FC236}">
              <a16:creationId xmlns:a16="http://schemas.microsoft.com/office/drawing/2014/main" id="{00000000-0008-0000-0E00-0000CB000000}"/>
            </a:ext>
          </a:extLst>
        </xdr:cNvPr>
        <xdr:cNvSpPr txBox="1"/>
      </xdr:nvSpPr>
      <xdr:spPr>
        <a:xfrm>
          <a:off x="10515600" y="10960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155217</xdr:rowOff>
    </xdr:from>
    <xdr:to>
      <xdr:col>55</xdr:col>
      <xdr:colOff>88900</xdr:colOff>
      <xdr:row>63</xdr:row>
      <xdr:rowOff>155217</xdr:rowOff>
    </xdr:to>
    <xdr:cxnSp macro="">
      <xdr:nvCxnSpPr>
        <xdr:cNvPr id="204" name="直線コネクタ 203">
          <a:extLst>
            <a:ext uri="{FF2B5EF4-FFF2-40B4-BE49-F238E27FC236}">
              <a16:creationId xmlns:a16="http://schemas.microsoft.com/office/drawing/2014/main" id="{00000000-0008-0000-0E00-0000CC000000}"/>
            </a:ext>
          </a:extLst>
        </xdr:cNvPr>
        <xdr:cNvCxnSpPr/>
      </xdr:nvCxnSpPr>
      <xdr:spPr>
        <a:xfrm>
          <a:off x="10388600" y="10956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157191</xdr:rowOff>
    </xdr:from>
    <xdr:ext cx="599010" cy="259045"/>
    <xdr:sp macro="" textlink="">
      <xdr:nvSpPr>
        <xdr:cNvPr id="205" name="【橋りょう・トンネル】&#10;一人当たり有形固定資産（償却資産）額最大値テキスト">
          <a:extLst>
            <a:ext uri="{FF2B5EF4-FFF2-40B4-BE49-F238E27FC236}">
              <a16:creationId xmlns:a16="http://schemas.microsoft.com/office/drawing/2014/main" id="{00000000-0008-0000-0E00-0000CD000000}"/>
            </a:ext>
          </a:extLst>
        </xdr:cNvPr>
        <xdr:cNvSpPr txBox="1"/>
      </xdr:nvSpPr>
      <xdr:spPr>
        <a:xfrm>
          <a:off x="10515600" y="9415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39064</xdr:rowOff>
    </xdr:from>
    <xdr:to>
      <xdr:col>55</xdr:col>
      <xdr:colOff>88900</xdr:colOff>
      <xdr:row>56</xdr:row>
      <xdr:rowOff>39064</xdr:rowOff>
    </xdr:to>
    <xdr:cxnSp macro="">
      <xdr:nvCxnSpPr>
        <xdr:cNvPr id="206" name="直線コネクタ 205">
          <a:extLst>
            <a:ext uri="{FF2B5EF4-FFF2-40B4-BE49-F238E27FC236}">
              <a16:creationId xmlns:a16="http://schemas.microsoft.com/office/drawing/2014/main" id="{00000000-0008-0000-0E00-0000CE000000}"/>
            </a:ext>
          </a:extLst>
        </xdr:cNvPr>
        <xdr:cNvCxnSpPr/>
      </xdr:nvCxnSpPr>
      <xdr:spPr>
        <a:xfrm>
          <a:off x="10388600" y="964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138147</xdr:rowOff>
    </xdr:from>
    <xdr:ext cx="599010" cy="259045"/>
    <xdr:sp macro="" textlink="">
      <xdr:nvSpPr>
        <xdr:cNvPr id="207" name="【橋りょう・トンネル】&#10;一人当たり有形固定資産（償却資産）額平均値テキスト">
          <a:extLst>
            <a:ext uri="{FF2B5EF4-FFF2-40B4-BE49-F238E27FC236}">
              <a16:creationId xmlns:a16="http://schemas.microsoft.com/office/drawing/2014/main" id="{00000000-0008-0000-0E00-0000CF000000}"/>
            </a:ext>
          </a:extLst>
        </xdr:cNvPr>
        <xdr:cNvSpPr txBox="1"/>
      </xdr:nvSpPr>
      <xdr:spPr>
        <a:xfrm>
          <a:off x="10515600" y="104251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159720</xdr:rowOff>
    </xdr:from>
    <xdr:to>
      <xdr:col>55</xdr:col>
      <xdr:colOff>50800</xdr:colOff>
      <xdr:row>61</xdr:row>
      <xdr:rowOff>89870</xdr:rowOff>
    </xdr:to>
    <xdr:sp macro="" textlink="">
      <xdr:nvSpPr>
        <xdr:cNvPr id="208" name="フローチャート: 判断 207">
          <a:extLst>
            <a:ext uri="{FF2B5EF4-FFF2-40B4-BE49-F238E27FC236}">
              <a16:creationId xmlns:a16="http://schemas.microsoft.com/office/drawing/2014/main" id="{00000000-0008-0000-0E00-0000D0000000}"/>
            </a:ext>
          </a:extLst>
        </xdr:cNvPr>
        <xdr:cNvSpPr/>
      </xdr:nvSpPr>
      <xdr:spPr>
        <a:xfrm>
          <a:off x="10426700" y="1044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17206</xdr:rowOff>
    </xdr:from>
    <xdr:to>
      <xdr:col>50</xdr:col>
      <xdr:colOff>165100</xdr:colOff>
      <xdr:row>61</xdr:row>
      <xdr:rowOff>118806</xdr:rowOff>
    </xdr:to>
    <xdr:sp macro="" textlink="">
      <xdr:nvSpPr>
        <xdr:cNvPr id="209" name="フローチャート: 判断 208">
          <a:extLst>
            <a:ext uri="{FF2B5EF4-FFF2-40B4-BE49-F238E27FC236}">
              <a16:creationId xmlns:a16="http://schemas.microsoft.com/office/drawing/2014/main" id="{00000000-0008-0000-0E00-0000D1000000}"/>
            </a:ext>
          </a:extLst>
        </xdr:cNvPr>
        <xdr:cNvSpPr/>
      </xdr:nvSpPr>
      <xdr:spPr>
        <a:xfrm>
          <a:off x="9588500" y="1047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36333</xdr:rowOff>
    </xdr:from>
    <xdr:to>
      <xdr:col>46</xdr:col>
      <xdr:colOff>38100</xdr:colOff>
      <xdr:row>61</xdr:row>
      <xdr:rowOff>137933</xdr:rowOff>
    </xdr:to>
    <xdr:sp macro="" textlink="">
      <xdr:nvSpPr>
        <xdr:cNvPr id="210" name="フローチャート: 判断 209">
          <a:extLst>
            <a:ext uri="{FF2B5EF4-FFF2-40B4-BE49-F238E27FC236}">
              <a16:creationId xmlns:a16="http://schemas.microsoft.com/office/drawing/2014/main" id="{00000000-0008-0000-0E00-0000D2000000}"/>
            </a:ext>
          </a:extLst>
        </xdr:cNvPr>
        <xdr:cNvSpPr/>
      </xdr:nvSpPr>
      <xdr:spPr>
        <a:xfrm>
          <a:off x="8699500" y="10494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43628</xdr:rowOff>
    </xdr:from>
    <xdr:to>
      <xdr:col>41</xdr:col>
      <xdr:colOff>101600</xdr:colOff>
      <xdr:row>61</xdr:row>
      <xdr:rowOff>145228</xdr:rowOff>
    </xdr:to>
    <xdr:sp macro="" textlink="">
      <xdr:nvSpPr>
        <xdr:cNvPr id="211" name="フローチャート: 判断 210">
          <a:extLst>
            <a:ext uri="{FF2B5EF4-FFF2-40B4-BE49-F238E27FC236}">
              <a16:creationId xmlns:a16="http://schemas.microsoft.com/office/drawing/2014/main" id="{00000000-0008-0000-0E00-0000D3000000}"/>
            </a:ext>
          </a:extLst>
        </xdr:cNvPr>
        <xdr:cNvSpPr/>
      </xdr:nvSpPr>
      <xdr:spPr>
        <a:xfrm>
          <a:off x="7810500" y="1050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2" name="テキスト ボックス 211">
          <a:extLst>
            <a:ext uri="{FF2B5EF4-FFF2-40B4-BE49-F238E27FC236}">
              <a16:creationId xmlns:a16="http://schemas.microsoft.com/office/drawing/2014/main" id="{00000000-0008-0000-0E00-0000D4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3" name="テキスト ボックス 212">
          <a:extLst>
            <a:ext uri="{FF2B5EF4-FFF2-40B4-BE49-F238E27FC236}">
              <a16:creationId xmlns:a16="http://schemas.microsoft.com/office/drawing/2014/main" id="{00000000-0008-0000-0E00-0000D5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4" name="テキスト ボックス 213">
          <a:extLst>
            <a:ext uri="{FF2B5EF4-FFF2-40B4-BE49-F238E27FC236}">
              <a16:creationId xmlns:a16="http://schemas.microsoft.com/office/drawing/2014/main" id="{00000000-0008-0000-0E00-0000D6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65875</xdr:rowOff>
    </xdr:from>
    <xdr:to>
      <xdr:col>50</xdr:col>
      <xdr:colOff>165100</xdr:colOff>
      <xdr:row>63</xdr:row>
      <xdr:rowOff>167475</xdr:rowOff>
    </xdr:to>
    <xdr:sp macro="" textlink="">
      <xdr:nvSpPr>
        <xdr:cNvPr id="217" name="楕円 216">
          <a:extLst>
            <a:ext uri="{FF2B5EF4-FFF2-40B4-BE49-F238E27FC236}">
              <a16:creationId xmlns:a16="http://schemas.microsoft.com/office/drawing/2014/main" id="{00000000-0008-0000-0E00-0000D9000000}"/>
            </a:ext>
          </a:extLst>
        </xdr:cNvPr>
        <xdr:cNvSpPr/>
      </xdr:nvSpPr>
      <xdr:spPr>
        <a:xfrm>
          <a:off x="9588500" y="1086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68173</xdr:rowOff>
    </xdr:from>
    <xdr:to>
      <xdr:col>46</xdr:col>
      <xdr:colOff>38100</xdr:colOff>
      <xdr:row>63</xdr:row>
      <xdr:rowOff>169773</xdr:rowOff>
    </xdr:to>
    <xdr:sp macro="" textlink="">
      <xdr:nvSpPr>
        <xdr:cNvPr id="218" name="楕円 217">
          <a:extLst>
            <a:ext uri="{FF2B5EF4-FFF2-40B4-BE49-F238E27FC236}">
              <a16:creationId xmlns:a16="http://schemas.microsoft.com/office/drawing/2014/main" id="{00000000-0008-0000-0E00-0000DA000000}"/>
            </a:ext>
          </a:extLst>
        </xdr:cNvPr>
        <xdr:cNvSpPr/>
      </xdr:nvSpPr>
      <xdr:spPr>
        <a:xfrm>
          <a:off x="8699500" y="1086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116675</xdr:rowOff>
    </xdr:from>
    <xdr:to>
      <xdr:col>50</xdr:col>
      <xdr:colOff>114300</xdr:colOff>
      <xdr:row>63</xdr:row>
      <xdr:rowOff>118973</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flipV="1">
          <a:off x="8750300" y="10918025"/>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68648</xdr:rowOff>
    </xdr:from>
    <xdr:to>
      <xdr:col>41</xdr:col>
      <xdr:colOff>101600</xdr:colOff>
      <xdr:row>63</xdr:row>
      <xdr:rowOff>170248</xdr:rowOff>
    </xdr:to>
    <xdr:sp macro="" textlink="">
      <xdr:nvSpPr>
        <xdr:cNvPr id="220" name="楕円 219">
          <a:extLst>
            <a:ext uri="{FF2B5EF4-FFF2-40B4-BE49-F238E27FC236}">
              <a16:creationId xmlns:a16="http://schemas.microsoft.com/office/drawing/2014/main" id="{00000000-0008-0000-0E00-0000DC000000}"/>
            </a:ext>
          </a:extLst>
        </xdr:cNvPr>
        <xdr:cNvSpPr/>
      </xdr:nvSpPr>
      <xdr:spPr>
        <a:xfrm>
          <a:off x="7810500" y="1086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118973</xdr:rowOff>
    </xdr:from>
    <xdr:to>
      <xdr:col>45</xdr:col>
      <xdr:colOff>177800</xdr:colOff>
      <xdr:row>63</xdr:row>
      <xdr:rowOff>119448</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flipV="1">
          <a:off x="7861300" y="10920323"/>
          <a:ext cx="889000" cy="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135333</xdr:rowOff>
    </xdr:from>
    <xdr:ext cx="599010" cy="259045"/>
    <xdr:sp macro="" textlink="">
      <xdr:nvSpPr>
        <xdr:cNvPr id="222" name="n_1aveValue【橋りょう・トンネル】&#10;一人当たり有形固定資産（償却資産）額">
          <a:extLst>
            <a:ext uri="{FF2B5EF4-FFF2-40B4-BE49-F238E27FC236}">
              <a16:creationId xmlns:a16="http://schemas.microsoft.com/office/drawing/2014/main" id="{00000000-0008-0000-0E00-0000DE000000}"/>
            </a:ext>
          </a:extLst>
        </xdr:cNvPr>
        <xdr:cNvSpPr txBox="1"/>
      </xdr:nvSpPr>
      <xdr:spPr>
        <a:xfrm>
          <a:off x="9327095" y="1025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154460</xdr:rowOff>
    </xdr:from>
    <xdr:ext cx="599010" cy="259045"/>
    <xdr:sp macro="" textlink="">
      <xdr:nvSpPr>
        <xdr:cNvPr id="223" name="n_2aveValue【橋りょう・トンネル】&#10;一人当たり有形固定資産（償却資産）額">
          <a:extLst>
            <a:ext uri="{FF2B5EF4-FFF2-40B4-BE49-F238E27FC236}">
              <a16:creationId xmlns:a16="http://schemas.microsoft.com/office/drawing/2014/main" id="{00000000-0008-0000-0E00-0000DF000000}"/>
            </a:ext>
          </a:extLst>
        </xdr:cNvPr>
        <xdr:cNvSpPr txBox="1"/>
      </xdr:nvSpPr>
      <xdr:spPr>
        <a:xfrm>
          <a:off x="8450795" y="10270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161755</xdr:rowOff>
    </xdr:from>
    <xdr:ext cx="599010" cy="259045"/>
    <xdr:sp macro="" textlink="">
      <xdr:nvSpPr>
        <xdr:cNvPr id="224" name="n_3aveValue【橋りょう・トンネル】&#10;一人当たり有形固定資産（償却資産）額">
          <a:extLst>
            <a:ext uri="{FF2B5EF4-FFF2-40B4-BE49-F238E27FC236}">
              <a16:creationId xmlns:a16="http://schemas.microsoft.com/office/drawing/2014/main" id="{00000000-0008-0000-0E00-0000E0000000}"/>
            </a:ext>
          </a:extLst>
        </xdr:cNvPr>
        <xdr:cNvSpPr txBox="1"/>
      </xdr:nvSpPr>
      <xdr:spPr>
        <a:xfrm>
          <a:off x="7561795" y="10277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158602</xdr:rowOff>
    </xdr:from>
    <xdr:ext cx="534377" cy="259045"/>
    <xdr:sp macro="" textlink="">
      <xdr:nvSpPr>
        <xdr:cNvPr id="225" name="n_1mainValue【橋りょう・トンネル】&#10;一人当たり有形固定資産（償却資産）額">
          <a:extLst>
            <a:ext uri="{FF2B5EF4-FFF2-40B4-BE49-F238E27FC236}">
              <a16:creationId xmlns:a16="http://schemas.microsoft.com/office/drawing/2014/main" id="{00000000-0008-0000-0E00-0000E1000000}"/>
            </a:ext>
          </a:extLst>
        </xdr:cNvPr>
        <xdr:cNvSpPr txBox="1"/>
      </xdr:nvSpPr>
      <xdr:spPr>
        <a:xfrm>
          <a:off x="9359411" y="1095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160900</xdr:rowOff>
    </xdr:from>
    <xdr:ext cx="534377" cy="259045"/>
    <xdr:sp macro="" textlink="">
      <xdr:nvSpPr>
        <xdr:cNvPr id="226" name="n_2mainValue【橋りょう・トンネル】&#10;一人当たり有形固定資産（償却資産）額">
          <a:extLst>
            <a:ext uri="{FF2B5EF4-FFF2-40B4-BE49-F238E27FC236}">
              <a16:creationId xmlns:a16="http://schemas.microsoft.com/office/drawing/2014/main" id="{00000000-0008-0000-0E00-0000E2000000}"/>
            </a:ext>
          </a:extLst>
        </xdr:cNvPr>
        <xdr:cNvSpPr txBox="1"/>
      </xdr:nvSpPr>
      <xdr:spPr>
        <a:xfrm>
          <a:off x="8483111" y="1096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161375</xdr:rowOff>
    </xdr:from>
    <xdr:ext cx="534377" cy="259045"/>
    <xdr:sp macro="" textlink="">
      <xdr:nvSpPr>
        <xdr:cNvPr id="227" name="n_3mainValue【橋りょう・トンネル】&#10;一人当たり有形固定資産（償却資産）額">
          <a:extLst>
            <a:ext uri="{FF2B5EF4-FFF2-40B4-BE49-F238E27FC236}">
              <a16:creationId xmlns:a16="http://schemas.microsoft.com/office/drawing/2014/main" id="{00000000-0008-0000-0E00-0000E3000000}"/>
            </a:ext>
          </a:extLst>
        </xdr:cNvPr>
        <xdr:cNvSpPr txBox="1"/>
      </xdr:nvSpPr>
      <xdr:spPr>
        <a:xfrm>
          <a:off x="7594111" y="10962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8" name="正方形/長方形 227">
          <a:extLst>
            <a:ext uri="{FF2B5EF4-FFF2-40B4-BE49-F238E27FC236}">
              <a16:creationId xmlns:a16="http://schemas.microsoft.com/office/drawing/2014/main" id="{00000000-0008-0000-0E00-0000E4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9" name="正方形/長方形 228">
          <a:extLst>
            <a:ext uri="{FF2B5EF4-FFF2-40B4-BE49-F238E27FC236}">
              <a16:creationId xmlns:a16="http://schemas.microsoft.com/office/drawing/2014/main" id="{00000000-0008-0000-0E00-0000E5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0" name="正方形/長方形 229">
          <a:extLst>
            <a:ext uri="{FF2B5EF4-FFF2-40B4-BE49-F238E27FC236}">
              <a16:creationId xmlns:a16="http://schemas.microsoft.com/office/drawing/2014/main" id="{00000000-0008-0000-0E00-0000E6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1" name="正方形/長方形 230">
          <a:extLst>
            <a:ext uri="{FF2B5EF4-FFF2-40B4-BE49-F238E27FC236}">
              <a16:creationId xmlns:a16="http://schemas.microsoft.com/office/drawing/2014/main" id="{00000000-0008-0000-0E00-0000E7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2" name="正方形/長方形 231">
          <a:extLst>
            <a:ext uri="{FF2B5EF4-FFF2-40B4-BE49-F238E27FC236}">
              <a16:creationId xmlns:a16="http://schemas.microsoft.com/office/drawing/2014/main" id="{00000000-0008-0000-0E00-0000E8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3" name="正方形/長方形 232">
          <a:extLst>
            <a:ext uri="{FF2B5EF4-FFF2-40B4-BE49-F238E27FC236}">
              <a16:creationId xmlns:a16="http://schemas.microsoft.com/office/drawing/2014/main" id="{00000000-0008-0000-0E00-0000E9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4" name="正方形/長方形 233">
          <a:extLst>
            <a:ext uri="{FF2B5EF4-FFF2-40B4-BE49-F238E27FC236}">
              <a16:creationId xmlns:a16="http://schemas.microsoft.com/office/drawing/2014/main" id="{00000000-0008-0000-0E00-0000EA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5" name="正方形/長方形 234">
          <a:extLst>
            <a:ext uri="{FF2B5EF4-FFF2-40B4-BE49-F238E27FC236}">
              <a16:creationId xmlns:a16="http://schemas.microsoft.com/office/drawing/2014/main" id="{00000000-0008-0000-0E00-0000EB00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36" name="正方形/長方形 235">
          <a:extLst>
            <a:ext uri="{FF2B5EF4-FFF2-40B4-BE49-F238E27FC236}">
              <a16:creationId xmlns:a16="http://schemas.microsoft.com/office/drawing/2014/main" id="{00000000-0008-0000-0E00-0000EC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37" name="正方形/長方形 236">
          <a:extLst>
            <a:ext uri="{FF2B5EF4-FFF2-40B4-BE49-F238E27FC236}">
              <a16:creationId xmlns:a16="http://schemas.microsoft.com/office/drawing/2014/main" id="{00000000-0008-0000-0E00-0000ED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38" name="正方形/長方形 237">
          <a:extLst>
            <a:ext uri="{FF2B5EF4-FFF2-40B4-BE49-F238E27FC236}">
              <a16:creationId xmlns:a16="http://schemas.microsoft.com/office/drawing/2014/main" id="{00000000-0008-0000-0E00-0000EE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39" name="正方形/長方形 238">
          <a:extLst>
            <a:ext uri="{FF2B5EF4-FFF2-40B4-BE49-F238E27FC236}">
              <a16:creationId xmlns:a16="http://schemas.microsoft.com/office/drawing/2014/main" id="{00000000-0008-0000-0E00-0000EF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0" name="正方形/長方形 239">
          <a:extLst>
            <a:ext uri="{FF2B5EF4-FFF2-40B4-BE49-F238E27FC236}">
              <a16:creationId xmlns:a16="http://schemas.microsoft.com/office/drawing/2014/main" id="{00000000-0008-0000-0E00-0000F0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1" name="正方形/長方形 240">
          <a:extLst>
            <a:ext uri="{FF2B5EF4-FFF2-40B4-BE49-F238E27FC236}">
              <a16:creationId xmlns:a16="http://schemas.microsoft.com/office/drawing/2014/main" id="{00000000-0008-0000-0E00-0000F1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2" name="正方形/長方形 241">
          <a:extLst>
            <a:ext uri="{FF2B5EF4-FFF2-40B4-BE49-F238E27FC236}">
              <a16:creationId xmlns:a16="http://schemas.microsoft.com/office/drawing/2014/main" id="{00000000-0008-0000-0E00-0000F2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3" name="正方形/長方形 242">
          <a:extLst>
            <a:ext uri="{FF2B5EF4-FFF2-40B4-BE49-F238E27FC236}">
              <a16:creationId xmlns:a16="http://schemas.microsoft.com/office/drawing/2014/main" id="{00000000-0008-0000-0E00-0000F300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44" name="正方形/長方形 243">
          <a:extLst>
            <a:ext uri="{FF2B5EF4-FFF2-40B4-BE49-F238E27FC236}">
              <a16:creationId xmlns:a16="http://schemas.microsoft.com/office/drawing/2014/main" id="{00000000-0008-0000-0E00-0000F400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45" name="正方形/長方形 244">
          <a:extLst>
            <a:ext uri="{FF2B5EF4-FFF2-40B4-BE49-F238E27FC236}">
              <a16:creationId xmlns:a16="http://schemas.microsoft.com/office/drawing/2014/main" id="{00000000-0008-0000-0E00-0000F500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46" name="正方形/長方形 245">
          <a:extLst>
            <a:ext uri="{FF2B5EF4-FFF2-40B4-BE49-F238E27FC236}">
              <a16:creationId xmlns:a16="http://schemas.microsoft.com/office/drawing/2014/main" id="{00000000-0008-0000-0E00-0000F600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47" name="正方形/長方形 246">
          <a:extLst>
            <a:ext uri="{FF2B5EF4-FFF2-40B4-BE49-F238E27FC236}">
              <a16:creationId xmlns:a16="http://schemas.microsoft.com/office/drawing/2014/main" id="{00000000-0008-0000-0E00-0000F700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48" name="正方形/長方形 247">
          <a:extLst>
            <a:ext uri="{FF2B5EF4-FFF2-40B4-BE49-F238E27FC236}">
              <a16:creationId xmlns:a16="http://schemas.microsoft.com/office/drawing/2014/main" id="{00000000-0008-0000-0E00-0000F800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49" name="正方形/長方形 248">
          <a:extLst>
            <a:ext uri="{FF2B5EF4-FFF2-40B4-BE49-F238E27FC236}">
              <a16:creationId xmlns:a16="http://schemas.microsoft.com/office/drawing/2014/main" id="{00000000-0008-0000-0E00-0000F900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50" name="正方形/長方形 249">
          <a:extLst>
            <a:ext uri="{FF2B5EF4-FFF2-40B4-BE49-F238E27FC236}">
              <a16:creationId xmlns:a16="http://schemas.microsoft.com/office/drawing/2014/main" id="{00000000-0008-0000-0E00-0000FA00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51" name="正方形/長方形 250">
          <a:extLst>
            <a:ext uri="{FF2B5EF4-FFF2-40B4-BE49-F238E27FC236}">
              <a16:creationId xmlns:a16="http://schemas.microsoft.com/office/drawing/2014/main" id="{00000000-0008-0000-0E00-0000FB00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52" name="正方形/長方形 251">
          <a:extLst>
            <a:ext uri="{FF2B5EF4-FFF2-40B4-BE49-F238E27FC236}">
              <a16:creationId xmlns:a16="http://schemas.microsoft.com/office/drawing/2014/main" id="{00000000-0008-0000-0E00-0000FC00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53" name="正方形/長方形 252">
          <a:extLst>
            <a:ext uri="{FF2B5EF4-FFF2-40B4-BE49-F238E27FC236}">
              <a16:creationId xmlns:a16="http://schemas.microsoft.com/office/drawing/2014/main" id="{00000000-0008-0000-0E00-0000FD00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54" name="正方形/長方形 253">
          <a:extLst>
            <a:ext uri="{FF2B5EF4-FFF2-40B4-BE49-F238E27FC236}">
              <a16:creationId xmlns:a16="http://schemas.microsoft.com/office/drawing/2014/main" id="{00000000-0008-0000-0E00-0000FE00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55" name="正方形/長方形 254">
          <a:extLst>
            <a:ext uri="{FF2B5EF4-FFF2-40B4-BE49-F238E27FC236}">
              <a16:creationId xmlns:a16="http://schemas.microsoft.com/office/drawing/2014/main" id="{00000000-0008-0000-0E00-0000FF00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56" name="正方形/長方形 255">
          <a:extLst>
            <a:ext uri="{FF2B5EF4-FFF2-40B4-BE49-F238E27FC236}">
              <a16:creationId xmlns:a16="http://schemas.microsoft.com/office/drawing/2014/main" id="{00000000-0008-0000-0E00-000000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57" name="正方形/長方形 256">
          <a:extLst>
            <a:ext uri="{FF2B5EF4-FFF2-40B4-BE49-F238E27FC236}">
              <a16:creationId xmlns:a16="http://schemas.microsoft.com/office/drawing/2014/main" id="{00000000-0008-0000-0E00-000001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58" name="正方形/長方形 257">
          <a:extLst>
            <a:ext uri="{FF2B5EF4-FFF2-40B4-BE49-F238E27FC236}">
              <a16:creationId xmlns:a16="http://schemas.microsoft.com/office/drawing/2014/main" id="{00000000-0008-0000-0E00-000002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59" name="正方形/長方形 258">
          <a:extLst>
            <a:ext uri="{FF2B5EF4-FFF2-40B4-BE49-F238E27FC236}">
              <a16:creationId xmlns:a16="http://schemas.microsoft.com/office/drawing/2014/main" id="{00000000-0008-0000-0E00-000003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60" name="正方形/長方形 259">
          <a:extLst>
            <a:ext uri="{FF2B5EF4-FFF2-40B4-BE49-F238E27FC236}">
              <a16:creationId xmlns:a16="http://schemas.microsoft.com/office/drawing/2014/main" id="{00000000-0008-0000-0E00-000004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61" name="正方形/長方形 260">
          <a:extLst>
            <a:ext uri="{FF2B5EF4-FFF2-40B4-BE49-F238E27FC236}">
              <a16:creationId xmlns:a16="http://schemas.microsoft.com/office/drawing/2014/main" id="{00000000-0008-0000-0E00-000005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62" name="正方形/長方形 261">
          <a:extLst>
            <a:ext uri="{FF2B5EF4-FFF2-40B4-BE49-F238E27FC236}">
              <a16:creationId xmlns:a16="http://schemas.microsoft.com/office/drawing/2014/main" id="{00000000-0008-0000-0E00-000006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68" name="テキスト ボックス 267">
          <a:extLst>
            <a:ext uri="{FF2B5EF4-FFF2-40B4-BE49-F238E27FC236}">
              <a16:creationId xmlns:a16="http://schemas.microsoft.com/office/drawing/2014/main" id="{00000000-0008-0000-0E00-00000C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69" name="直線コネクタ 268">
          <a:extLst>
            <a:ext uri="{FF2B5EF4-FFF2-40B4-BE49-F238E27FC236}">
              <a16:creationId xmlns:a16="http://schemas.microsoft.com/office/drawing/2014/main" id="{00000000-0008-0000-0E00-00000D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270" name="テキスト ボックス 269">
          <a:extLst>
            <a:ext uri="{FF2B5EF4-FFF2-40B4-BE49-F238E27FC236}">
              <a16:creationId xmlns:a16="http://schemas.microsoft.com/office/drawing/2014/main" id="{00000000-0008-0000-0E00-00000E010000}"/>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71" name="直線コネクタ 270">
          <a:extLst>
            <a:ext uri="{FF2B5EF4-FFF2-40B4-BE49-F238E27FC236}">
              <a16:creationId xmlns:a16="http://schemas.microsoft.com/office/drawing/2014/main" id="{00000000-0008-0000-0E00-00000F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83" name="【認定こども園・幼稚園・保育所】&#10;有形固定資産減価償却率グラフ枠">
          <a:extLst>
            <a:ext uri="{FF2B5EF4-FFF2-40B4-BE49-F238E27FC236}">
              <a16:creationId xmlns:a16="http://schemas.microsoft.com/office/drawing/2014/main" id="{00000000-0008-0000-0E00-00001B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144780</xdr:rowOff>
    </xdr:from>
    <xdr:to>
      <xdr:col>85</xdr:col>
      <xdr:colOff>126364</xdr:colOff>
      <xdr:row>42</xdr:row>
      <xdr:rowOff>83820</xdr:rowOff>
    </xdr:to>
    <xdr:cxnSp macro="">
      <xdr:nvCxnSpPr>
        <xdr:cNvPr id="284" name="直線コネクタ 283">
          <a:extLst>
            <a:ext uri="{FF2B5EF4-FFF2-40B4-BE49-F238E27FC236}">
              <a16:creationId xmlns:a16="http://schemas.microsoft.com/office/drawing/2014/main" id="{00000000-0008-0000-0E00-00001C010000}"/>
            </a:ext>
          </a:extLst>
        </xdr:cNvPr>
        <xdr:cNvCxnSpPr/>
      </xdr:nvCxnSpPr>
      <xdr:spPr>
        <a:xfrm flipV="1">
          <a:off x="16318864" y="5802630"/>
          <a:ext cx="0" cy="1482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87647</xdr:rowOff>
    </xdr:from>
    <xdr:ext cx="405111" cy="259045"/>
    <xdr:sp macro="" textlink="">
      <xdr:nvSpPr>
        <xdr:cNvPr id="285" name="【認定こども園・幼稚園・保育所】&#10;有形固定資産減価償却率最小値テキスト">
          <a:extLst>
            <a:ext uri="{FF2B5EF4-FFF2-40B4-BE49-F238E27FC236}">
              <a16:creationId xmlns:a16="http://schemas.microsoft.com/office/drawing/2014/main" id="{00000000-0008-0000-0E00-00001D010000}"/>
            </a:ext>
          </a:extLst>
        </xdr:cNvPr>
        <xdr:cNvSpPr txBox="1"/>
      </xdr:nvSpPr>
      <xdr:spPr>
        <a:xfrm>
          <a:off x="16357600" y="728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83820</xdr:rowOff>
    </xdr:from>
    <xdr:to>
      <xdr:col>86</xdr:col>
      <xdr:colOff>25400</xdr:colOff>
      <xdr:row>42</xdr:row>
      <xdr:rowOff>83820</xdr:rowOff>
    </xdr:to>
    <xdr:cxnSp macro="">
      <xdr:nvCxnSpPr>
        <xdr:cNvPr id="286" name="直線コネクタ 285">
          <a:extLst>
            <a:ext uri="{FF2B5EF4-FFF2-40B4-BE49-F238E27FC236}">
              <a16:creationId xmlns:a16="http://schemas.microsoft.com/office/drawing/2014/main" id="{00000000-0008-0000-0E00-00001E010000}"/>
            </a:ext>
          </a:extLst>
        </xdr:cNvPr>
        <xdr:cNvCxnSpPr/>
      </xdr:nvCxnSpPr>
      <xdr:spPr>
        <a:xfrm>
          <a:off x="16230600" y="728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91457</xdr:rowOff>
    </xdr:from>
    <xdr:ext cx="405111" cy="259045"/>
    <xdr:sp macro="" textlink="">
      <xdr:nvSpPr>
        <xdr:cNvPr id="287" name="【認定こども園・幼稚園・保育所】&#10;有形固定資産減価償却率最大値テキスト">
          <a:extLst>
            <a:ext uri="{FF2B5EF4-FFF2-40B4-BE49-F238E27FC236}">
              <a16:creationId xmlns:a16="http://schemas.microsoft.com/office/drawing/2014/main" id="{00000000-0008-0000-0E00-00001F010000}"/>
            </a:ext>
          </a:extLst>
        </xdr:cNvPr>
        <xdr:cNvSpPr txBox="1"/>
      </xdr:nvSpPr>
      <xdr:spPr>
        <a:xfrm>
          <a:off x="16357600" y="557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144780</xdr:rowOff>
    </xdr:from>
    <xdr:to>
      <xdr:col>86</xdr:col>
      <xdr:colOff>25400</xdr:colOff>
      <xdr:row>33</xdr:row>
      <xdr:rowOff>144780</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a:off x="16230600" y="580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45737</xdr:rowOff>
    </xdr:from>
    <xdr:ext cx="405111" cy="259045"/>
    <xdr:sp macro="" textlink="">
      <xdr:nvSpPr>
        <xdr:cNvPr id="289" name="【認定こども園・幼稚園・保育所】&#10;有形固定資産減価償却率平均値テキスト">
          <a:extLst>
            <a:ext uri="{FF2B5EF4-FFF2-40B4-BE49-F238E27FC236}">
              <a16:creationId xmlns:a16="http://schemas.microsoft.com/office/drawing/2014/main" id="{00000000-0008-0000-0E00-000021010000}"/>
            </a:ext>
          </a:extLst>
        </xdr:cNvPr>
        <xdr:cNvSpPr txBox="1"/>
      </xdr:nvSpPr>
      <xdr:spPr>
        <a:xfrm>
          <a:off x="16357600" y="6389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290" name="フローチャート: 判断 289">
          <a:extLst>
            <a:ext uri="{FF2B5EF4-FFF2-40B4-BE49-F238E27FC236}">
              <a16:creationId xmlns:a16="http://schemas.microsoft.com/office/drawing/2014/main" id="{00000000-0008-0000-0E00-000022010000}"/>
            </a:ext>
          </a:extLst>
        </xdr:cNvPr>
        <xdr:cNvSpPr/>
      </xdr:nvSpPr>
      <xdr:spPr>
        <a:xfrm>
          <a:off x="162687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76835</xdr:rowOff>
    </xdr:from>
    <xdr:to>
      <xdr:col>81</xdr:col>
      <xdr:colOff>101600</xdr:colOff>
      <xdr:row>38</xdr:row>
      <xdr:rowOff>6985</xdr:rowOff>
    </xdr:to>
    <xdr:sp macro="" textlink="">
      <xdr:nvSpPr>
        <xdr:cNvPr id="291" name="フローチャート: 判断 290">
          <a:extLst>
            <a:ext uri="{FF2B5EF4-FFF2-40B4-BE49-F238E27FC236}">
              <a16:creationId xmlns:a16="http://schemas.microsoft.com/office/drawing/2014/main" id="{00000000-0008-0000-0E00-000023010000}"/>
            </a:ext>
          </a:extLst>
        </xdr:cNvPr>
        <xdr:cNvSpPr/>
      </xdr:nvSpPr>
      <xdr:spPr>
        <a:xfrm>
          <a:off x="15430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82550</xdr:rowOff>
    </xdr:from>
    <xdr:to>
      <xdr:col>76</xdr:col>
      <xdr:colOff>165100</xdr:colOff>
      <xdr:row>38</xdr:row>
      <xdr:rowOff>12700</xdr:rowOff>
    </xdr:to>
    <xdr:sp macro="" textlink="">
      <xdr:nvSpPr>
        <xdr:cNvPr id="292" name="フローチャート: 判断 291">
          <a:extLst>
            <a:ext uri="{FF2B5EF4-FFF2-40B4-BE49-F238E27FC236}">
              <a16:creationId xmlns:a16="http://schemas.microsoft.com/office/drawing/2014/main" id="{00000000-0008-0000-0E00-000024010000}"/>
            </a:ext>
          </a:extLst>
        </xdr:cNvPr>
        <xdr:cNvSpPr/>
      </xdr:nvSpPr>
      <xdr:spPr>
        <a:xfrm>
          <a:off x="14541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105410</xdr:rowOff>
    </xdr:from>
    <xdr:to>
      <xdr:col>72</xdr:col>
      <xdr:colOff>38100</xdr:colOff>
      <xdr:row>38</xdr:row>
      <xdr:rowOff>35560</xdr:rowOff>
    </xdr:to>
    <xdr:sp macro="" textlink="">
      <xdr:nvSpPr>
        <xdr:cNvPr id="293" name="フローチャート: 判断 292">
          <a:extLst>
            <a:ext uri="{FF2B5EF4-FFF2-40B4-BE49-F238E27FC236}">
              <a16:creationId xmlns:a16="http://schemas.microsoft.com/office/drawing/2014/main" id="{00000000-0008-0000-0E00-000025010000}"/>
            </a:ext>
          </a:extLst>
        </xdr:cNvPr>
        <xdr:cNvSpPr/>
      </xdr:nvSpPr>
      <xdr:spPr>
        <a:xfrm>
          <a:off x="13652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94" name="テキスト ボックス 293">
          <a:extLst>
            <a:ext uri="{FF2B5EF4-FFF2-40B4-BE49-F238E27FC236}">
              <a16:creationId xmlns:a16="http://schemas.microsoft.com/office/drawing/2014/main" id="{00000000-0008-0000-0E00-000026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95" name="テキスト ボックス 294">
          <a:extLst>
            <a:ext uri="{FF2B5EF4-FFF2-40B4-BE49-F238E27FC236}">
              <a16:creationId xmlns:a16="http://schemas.microsoft.com/office/drawing/2014/main" id="{00000000-0008-0000-0E00-000027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96" name="テキスト ボックス 295">
          <a:extLst>
            <a:ext uri="{FF2B5EF4-FFF2-40B4-BE49-F238E27FC236}">
              <a16:creationId xmlns:a16="http://schemas.microsoft.com/office/drawing/2014/main" id="{00000000-0008-0000-0E00-000028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97" name="テキスト ボックス 296">
          <a:extLst>
            <a:ext uri="{FF2B5EF4-FFF2-40B4-BE49-F238E27FC236}">
              <a16:creationId xmlns:a16="http://schemas.microsoft.com/office/drawing/2014/main" id="{00000000-0008-0000-0E00-000029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98" name="テキスト ボックス 297">
          <a:extLst>
            <a:ext uri="{FF2B5EF4-FFF2-40B4-BE49-F238E27FC236}">
              <a16:creationId xmlns:a16="http://schemas.microsoft.com/office/drawing/2014/main" id="{00000000-0008-0000-0E00-00002A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76835</xdr:rowOff>
    </xdr:from>
    <xdr:to>
      <xdr:col>81</xdr:col>
      <xdr:colOff>101600</xdr:colOff>
      <xdr:row>34</xdr:row>
      <xdr:rowOff>6985</xdr:rowOff>
    </xdr:to>
    <xdr:sp macro="" textlink="">
      <xdr:nvSpPr>
        <xdr:cNvPr id="299" name="楕円 298">
          <a:extLst>
            <a:ext uri="{FF2B5EF4-FFF2-40B4-BE49-F238E27FC236}">
              <a16:creationId xmlns:a16="http://schemas.microsoft.com/office/drawing/2014/main" id="{00000000-0008-0000-0E00-00002B010000}"/>
            </a:ext>
          </a:extLst>
        </xdr:cNvPr>
        <xdr:cNvSpPr/>
      </xdr:nvSpPr>
      <xdr:spPr>
        <a:xfrm>
          <a:off x="15430500" y="573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33</xdr:row>
      <xdr:rowOff>88265</xdr:rowOff>
    </xdr:from>
    <xdr:to>
      <xdr:col>76</xdr:col>
      <xdr:colOff>165100</xdr:colOff>
      <xdr:row>34</xdr:row>
      <xdr:rowOff>18415</xdr:rowOff>
    </xdr:to>
    <xdr:sp macro="" textlink="">
      <xdr:nvSpPr>
        <xdr:cNvPr id="300" name="楕円 299">
          <a:extLst>
            <a:ext uri="{FF2B5EF4-FFF2-40B4-BE49-F238E27FC236}">
              <a16:creationId xmlns:a16="http://schemas.microsoft.com/office/drawing/2014/main" id="{00000000-0008-0000-0E00-00002C010000}"/>
            </a:ext>
          </a:extLst>
        </xdr:cNvPr>
        <xdr:cNvSpPr/>
      </xdr:nvSpPr>
      <xdr:spPr>
        <a:xfrm>
          <a:off x="14541500" y="574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127635</xdr:rowOff>
    </xdr:from>
    <xdr:to>
      <xdr:col>81</xdr:col>
      <xdr:colOff>50800</xdr:colOff>
      <xdr:row>33</xdr:row>
      <xdr:rowOff>139065</xdr:rowOff>
    </xdr:to>
    <xdr:cxnSp macro="">
      <xdr:nvCxnSpPr>
        <xdr:cNvPr id="301" name="直線コネクタ 300">
          <a:extLst>
            <a:ext uri="{FF2B5EF4-FFF2-40B4-BE49-F238E27FC236}">
              <a16:creationId xmlns:a16="http://schemas.microsoft.com/office/drawing/2014/main" id="{00000000-0008-0000-0E00-00002D010000}"/>
            </a:ext>
          </a:extLst>
        </xdr:cNvPr>
        <xdr:cNvCxnSpPr/>
      </xdr:nvCxnSpPr>
      <xdr:spPr>
        <a:xfrm flipV="1">
          <a:off x="14592300" y="578548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166370</xdr:rowOff>
    </xdr:from>
    <xdr:to>
      <xdr:col>72</xdr:col>
      <xdr:colOff>38100</xdr:colOff>
      <xdr:row>38</xdr:row>
      <xdr:rowOff>96520</xdr:rowOff>
    </xdr:to>
    <xdr:sp macro="" textlink="">
      <xdr:nvSpPr>
        <xdr:cNvPr id="302" name="楕円 301">
          <a:extLst>
            <a:ext uri="{FF2B5EF4-FFF2-40B4-BE49-F238E27FC236}">
              <a16:creationId xmlns:a16="http://schemas.microsoft.com/office/drawing/2014/main" id="{00000000-0008-0000-0E00-00002E010000}"/>
            </a:ext>
          </a:extLst>
        </xdr:cNvPr>
        <xdr:cNvSpPr/>
      </xdr:nvSpPr>
      <xdr:spPr>
        <a:xfrm>
          <a:off x="13652500" y="651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139065</xdr:rowOff>
    </xdr:from>
    <xdr:to>
      <xdr:col>76</xdr:col>
      <xdr:colOff>114300</xdr:colOff>
      <xdr:row>38</xdr:row>
      <xdr:rowOff>45720</xdr:rowOff>
    </xdr:to>
    <xdr:cxnSp macro="">
      <xdr:nvCxnSpPr>
        <xdr:cNvPr id="303" name="直線コネクタ 302">
          <a:extLst>
            <a:ext uri="{FF2B5EF4-FFF2-40B4-BE49-F238E27FC236}">
              <a16:creationId xmlns:a16="http://schemas.microsoft.com/office/drawing/2014/main" id="{00000000-0008-0000-0E00-00002F010000}"/>
            </a:ext>
          </a:extLst>
        </xdr:cNvPr>
        <xdr:cNvCxnSpPr/>
      </xdr:nvCxnSpPr>
      <xdr:spPr>
        <a:xfrm flipV="1">
          <a:off x="13703300" y="5796915"/>
          <a:ext cx="889000" cy="763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169562</xdr:rowOff>
    </xdr:from>
    <xdr:ext cx="405111" cy="259045"/>
    <xdr:sp macro="" textlink="">
      <xdr:nvSpPr>
        <xdr:cNvPr id="304" name="n_1aveValue【認定こども園・幼稚園・保育所】&#10;有形固定資産減価償却率">
          <a:extLst>
            <a:ext uri="{FF2B5EF4-FFF2-40B4-BE49-F238E27FC236}">
              <a16:creationId xmlns:a16="http://schemas.microsoft.com/office/drawing/2014/main" id="{00000000-0008-0000-0E00-000030010000}"/>
            </a:ext>
          </a:extLst>
        </xdr:cNvPr>
        <xdr:cNvSpPr txBox="1"/>
      </xdr:nvSpPr>
      <xdr:spPr>
        <a:xfrm>
          <a:off x="15266044" y="651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3827</xdr:rowOff>
    </xdr:from>
    <xdr:ext cx="405111" cy="259045"/>
    <xdr:sp macro="" textlink="">
      <xdr:nvSpPr>
        <xdr:cNvPr id="305" name="n_2aveValue【認定こども園・幼稚園・保育所】&#10;有形固定資産減価償却率">
          <a:extLst>
            <a:ext uri="{FF2B5EF4-FFF2-40B4-BE49-F238E27FC236}">
              <a16:creationId xmlns:a16="http://schemas.microsoft.com/office/drawing/2014/main" id="{00000000-0008-0000-0E00-000031010000}"/>
            </a:ext>
          </a:extLst>
        </xdr:cNvPr>
        <xdr:cNvSpPr txBox="1"/>
      </xdr:nvSpPr>
      <xdr:spPr>
        <a:xfrm>
          <a:off x="14389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52087</xdr:rowOff>
    </xdr:from>
    <xdr:ext cx="405111" cy="259045"/>
    <xdr:sp macro="" textlink="">
      <xdr:nvSpPr>
        <xdr:cNvPr id="306" name="n_3aveValue【認定こども園・幼稚園・保育所】&#10;有形固定資産減価償却率">
          <a:extLst>
            <a:ext uri="{FF2B5EF4-FFF2-40B4-BE49-F238E27FC236}">
              <a16:creationId xmlns:a16="http://schemas.microsoft.com/office/drawing/2014/main" id="{00000000-0008-0000-0E00-000032010000}"/>
            </a:ext>
          </a:extLst>
        </xdr:cNvPr>
        <xdr:cNvSpPr txBox="1"/>
      </xdr:nvSpPr>
      <xdr:spPr>
        <a:xfrm>
          <a:off x="13500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23512</xdr:rowOff>
    </xdr:from>
    <xdr:ext cx="405111" cy="259045"/>
    <xdr:sp macro="" textlink="">
      <xdr:nvSpPr>
        <xdr:cNvPr id="307" name="n_1mainValue【認定こども園・幼稚園・保育所】&#10;有形固定資産減価償却率">
          <a:extLst>
            <a:ext uri="{FF2B5EF4-FFF2-40B4-BE49-F238E27FC236}">
              <a16:creationId xmlns:a16="http://schemas.microsoft.com/office/drawing/2014/main" id="{00000000-0008-0000-0E00-000033010000}"/>
            </a:ext>
          </a:extLst>
        </xdr:cNvPr>
        <xdr:cNvSpPr txBox="1"/>
      </xdr:nvSpPr>
      <xdr:spPr>
        <a:xfrm>
          <a:off x="15266044" y="5509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34942</xdr:rowOff>
    </xdr:from>
    <xdr:ext cx="405111" cy="259045"/>
    <xdr:sp macro="" textlink="">
      <xdr:nvSpPr>
        <xdr:cNvPr id="308" name="n_2mainValue【認定こども園・幼稚園・保育所】&#10;有形固定資産減価償却率">
          <a:extLst>
            <a:ext uri="{FF2B5EF4-FFF2-40B4-BE49-F238E27FC236}">
              <a16:creationId xmlns:a16="http://schemas.microsoft.com/office/drawing/2014/main" id="{00000000-0008-0000-0E00-000034010000}"/>
            </a:ext>
          </a:extLst>
        </xdr:cNvPr>
        <xdr:cNvSpPr txBox="1"/>
      </xdr:nvSpPr>
      <xdr:spPr>
        <a:xfrm>
          <a:off x="14389744" y="552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87647</xdr:rowOff>
    </xdr:from>
    <xdr:ext cx="405111" cy="259045"/>
    <xdr:sp macro="" textlink="">
      <xdr:nvSpPr>
        <xdr:cNvPr id="309" name="n_3mainValue【認定こども園・幼稚園・保育所】&#10;有形固定資産減価償却率">
          <a:extLst>
            <a:ext uri="{FF2B5EF4-FFF2-40B4-BE49-F238E27FC236}">
              <a16:creationId xmlns:a16="http://schemas.microsoft.com/office/drawing/2014/main" id="{00000000-0008-0000-0E00-000035010000}"/>
            </a:ext>
          </a:extLst>
        </xdr:cNvPr>
        <xdr:cNvSpPr txBox="1"/>
      </xdr:nvSpPr>
      <xdr:spPr>
        <a:xfrm>
          <a:off x="13500744"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10" name="正方形/長方形 309">
          <a:extLst>
            <a:ext uri="{FF2B5EF4-FFF2-40B4-BE49-F238E27FC236}">
              <a16:creationId xmlns:a16="http://schemas.microsoft.com/office/drawing/2014/main" id="{00000000-0008-0000-0E00-000036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11" name="正方形/長方形 310">
          <a:extLst>
            <a:ext uri="{FF2B5EF4-FFF2-40B4-BE49-F238E27FC236}">
              <a16:creationId xmlns:a16="http://schemas.microsoft.com/office/drawing/2014/main" id="{00000000-0008-0000-0E00-000037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12" name="正方形/長方形 311">
          <a:extLst>
            <a:ext uri="{FF2B5EF4-FFF2-40B4-BE49-F238E27FC236}">
              <a16:creationId xmlns:a16="http://schemas.microsoft.com/office/drawing/2014/main" id="{00000000-0008-0000-0E00-000038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13" name="正方形/長方形 312">
          <a:extLst>
            <a:ext uri="{FF2B5EF4-FFF2-40B4-BE49-F238E27FC236}">
              <a16:creationId xmlns:a16="http://schemas.microsoft.com/office/drawing/2014/main" id="{00000000-0008-0000-0E00-000039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14" name="正方形/長方形 313">
          <a:extLst>
            <a:ext uri="{FF2B5EF4-FFF2-40B4-BE49-F238E27FC236}">
              <a16:creationId xmlns:a16="http://schemas.microsoft.com/office/drawing/2014/main" id="{00000000-0008-0000-0E00-00003A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15" name="正方形/長方形 314">
          <a:extLst>
            <a:ext uri="{FF2B5EF4-FFF2-40B4-BE49-F238E27FC236}">
              <a16:creationId xmlns:a16="http://schemas.microsoft.com/office/drawing/2014/main" id="{00000000-0008-0000-0E00-00003B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16" name="正方形/長方形 315">
          <a:extLst>
            <a:ext uri="{FF2B5EF4-FFF2-40B4-BE49-F238E27FC236}">
              <a16:creationId xmlns:a16="http://schemas.microsoft.com/office/drawing/2014/main" id="{00000000-0008-0000-0E00-00003C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17" name="正方形/長方形 316">
          <a:extLst>
            <a:ext uri="{FF2B5EF4-FFF2-40B4-BE49-F238E27FC236}">
              <a16:creationId xmlns:a16="http://schemas.microsoft.com/office/drawing/2014/main" id="{00000000-0008-0000-0E00-00003D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18" name="テキスト ボックス 317">
          <a:extLst>
            <a:ext uri="{FF2B5EF4-FFF2-40B4-BE49-F238E27FC236}">
              <a16:creationId xmlns:a16="http://schemas.microsoft.com/office/drawing/2014/main" id="{00000000-0008-0000-0E00-00003E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19" name="直線コネクタ 318">
          <a:extLst>
            <a:ext uri="{FF2B5EF4-FFF2-40B4-BE49-F238E27FC236}">
              <a16:creationId xmlns:a16="http://schemas.microsoft.com/office/drawing/2014/main" id="{00000000-0008-0000-0E00-00003F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20" name="直線コネクタ 319">
          <a:extLst>
            <a:ext uri="{FF2B5EF4-FFF2-40B4-BE49-F238E27FC236}">
              <a16:creationId xmlns:a16="http://schemas.microsoft.com/office/drawing/2014/main" id="{00000000-0008-0000-0E00-000040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21" name="テキスト ボックス 320">
          <a:extLst>
            <a:ext uri="{FF2B5EF4-FFF2-40B4-BE49-F238E27FC236}">
              <a16:creationId xmlns:a16="http://schemas.microsoft.com/office/drawing/2014/main" id="{00000000-0008-0000-0E00-000041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22" name="直線コネクタ 321">
          <a:extLst>
            <a:ext uri="{FF2B5EF4-FFF2-40B4-BE49-F238E27FC236}">
              <a16:creationId xmlns:a16="http://schemas.microsoft.com/office/drawing/2014/main" id="{00000000-0008-0000-0E00-000042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23" name="テキスト ボックス 322">
          <a:extLst>
            <a:ext uri="{FF2B5EF4-FFF2-40B4-BE49-F238E27FC236}">
              <a16:creationId xmlns:a16="http://schemas.microsoft.com/office/drawing/2014/main" id="{00000000-0008-0000-0E00-000043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24" name="直線コネクタ 323">
          <a:extLst>
            <a:ext uri="{FF2B5EF4-FFF2-40B4-BE49-F238E27FC236}">
              <a16:creationId xmlns:a16="http://schemas.microsoft.com/office/drawing/2014/main" id="{00000000-0008-0000-0E00-000044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25" name="テキスト ボックス 324">
          <a:extLst>
            <a:ext uri="{FF2B5EF4-FFF2-40B4-BE49-F238E27FC236}">
              <a16:creationId xmlns:a16="http://schemas.microsoft.com/office/drawing/2014/main" id="{00000000-0008-0000-0E00-000045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26" name="直線コネクタ 325">
          <a:extLst>
            <a:ext uri="{FF2B5EF4-FFF2-40B4-BE49-F238E27FC236}">
              <a16:creationId xmlns:a16="http://schemas.microsoft.com/office/drawing/2014/main" id="{00000000-0008-0000-0E00-000046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27" name="テキスト ボックス 326">
          <a:extLst>
            <a:ext uri="{FF2B5EF4-FFF2-40B4-BE49-F238E27FC236}">
              <a16:creationId xmlns:a16="http://schemas.microsoft.com/office/drawing/2014/main" id="{00000000-0008-0000-0E00-000047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28" name="直線コネクタ 327">
          <a:extLst>
            <a:ext uri="{FF2B5EF4-FFF2-40B4-BE49-F238E27FC236}">
              <a16:creationId xmlns:a16="http://schemas.microsoft.com/office/drawing/2014/main" id="{00000000-0008-0000-0E00-000048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29" name="テキスト ボックス 328">
          <a:extLst>
            <a:ext uri="{FF2B5EF4-FFF2-40B4-BE49-F238E27FC236}">
              <a16:creationId xmlns:a16="http://schemas.microsoft.com/office/drawing/2014/main" id="{00000000-0008-0000-0E00-000049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30" name="直線コネクタ 329">
          <a:extLst>
            <a:ext uri="{FF2B5EF4-FFF2-40B4-BE49-F238E27FC236}">
              <a16:creationId xmlns:a16="http://schemas.microsoft.com/office/drawing/2014/main" id="{00000000-0008-0000-0E00-00004A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32" name="【認定こども園・幼稚園・保育所】&#10;一人当たり面積グラフ枠">
          <a:extLst>
            <a:ext uri="{FF2B5EF4-FFF2-40B4-BE49-F238E27FC236}">
              <a16:creationId xmlns:a16="http://schemas.microsoft.com/office/drawing/2014/main" id="{00000000-0008-0000-0E00-00004C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91440</xdr:rowOff>
    </xdr:from>
    <xdr:to>
      <xdr:col>116</xdr:col>
      <xdr:colOff>62864</xdr:colOff>
      <xdr:row>42</xdr:row>
      <xdr:rowOff>3810</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flipV="1">
          <a:off x="22160864" y="574929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334" name="【認定こども園・幼稚園・保育所】&#10;一人当たり面積最小値テキスト">
          <a:extLst>
            <a:ext uri="{FF2B5EF4-FFF2-40B4-BE49-F238E27FC236}">
              <a16:creationId xmlns:a16="http://schemas.microsoft.com/office/drawing/2014/main" id="{00000000-0008-0000-0E00-00004E010000}"/>
            </a:ext>
          </a:extLst>
        </xdr:cNvPr>
        <xdr:cNvSpPr txBox="1"/>
      </xdr:nvSpPr>
      <xdr:spPr>
        <a:xfrm>
          <a:off x="22199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a:off x="22072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38117</xdr:rowOff>
    </xdr:from>
    <xdr:ext cx="469744" cy="259045"/>
    <xdr:sp macro="" textlink="">
      <xdr:nvSpPr>
        <xdr:cNvPr id="336" name="【認定こども園・幼稚園・保育所】&#10;一人当たり面積最大値テキスト">
          <a:extLst>
            <a:ext uri="{FF2B5EF4-FFF2-40B4-BE49-F238E27FC236}">
              <a16:creationId xmlns:a16="http://schemas.microsoft.com/office/drawing/2014/main" id="{00000000-0008-0000-0E00-000050010000}"/>
            </a:ext>
          </a:extLst>
        </xdr:cNvPr>
        <xdr:cNvSpPr txBox="1"/>
      </xdr:nvSpPr>
      <xdr:spPr>
        <a:xfrm>
          <a:off x="22199600" y="5524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91440</xdr:rowOff>
    </xdr:from>
    <xdr:to>
      <xdr:col>116</xdr:col>
      <xdr:colOff>152400</xdr:colOff>
      <xdr:row>33</xdr:row>
      <xdr:rowOff>91440</xdr:rowOff>
    </xdr:to>
    <xdr:cxnSp macro="">
      <xdr:nvCxnSpPr>
        <xdr:cNvPr id="337" name="直線コネクタ 336">
          <a:extLst>
            <a:ext uri="{FF2B5EF4-FFF2-40B4-BE49-F238E27FC236}">
              <a16:creationId xmlns:a16="http://schemas.microsoft.com/office/drawing/2014/main" id="{00000000-0008-0000-0E00-000051010000}"/>
            </a:ext>
          </a:extLst>
        </xdr:cNvPr>
        <xdr:cNvCxnSpPr/>
      </xdr:nvCxnSpPr>
      <xdr:spPr>
        <a:xfrm>
          <a:off x="22072600" y="5749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60977</xdr:rowOff>
    </xdr:from>
    <xdr:ext cx="469744" cy="259045"/>
    <xdr:sp macro="" textlink="">
      <xdr:nvSpPr>
        <xdr:cNvPr id="338" name="【認定こども園・幼稚園・保育所】&#10;一人当たり面積平均値テキスト">
          <a:extLst>
            <a:ext uri="{FF2B5EF4-FFF2-40B4-BE49-F238E27FC236}">
              <a16:creationId xmlns:a16="http://schemas.microsoft.com/office/drawing/2014/main" id="{00000000-0008-0000-0E00-000052010000}"/>
            </a:ext>
          </a:extLst>
        </xdr:cNvPr>
        <xdr:cNvSpPr txBox="1"/>
      </xdr:nvSpPr>
      <xdr:spPr>
        <a:xfrm>
          <a:off x="22199600" y="6576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82550</xdr:rowOff>
    </xdr:from>
    <xdr:to>
      <xdr:col>116</xdr:col>
      <xdr:colOff>114300</xdr:colOff>
      <xdr:row>39</xdr:row>
      <xdr:rowOff>12700</xdr:rowOff>
    </xdr:to>
    <xdr:sp macro="" textlink="">
      <xdr:nvSpPr>
        <xdr:cNvPr id="339" name="フローチャート: 判断 338">
          <a:extLst>
            <a:ext uri="{FF2B5EF4-FFF2-40B4-BE49-F238E27FC236}">
              <a16:creationId xmlns:a16="http://schemas.microsoft.com/office/drawing/2014/main" id="{00000000-0008-0000-0E00-000053010000}"/>
            </a:ext>
          </a:extLst>
        </xdr:cNvPr>
        <xdr:cNvSpPr/>
      </xdr:nvSpPr>
      <xdr:spPr>
        <a:xfrm>
          <a:off x="221107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93980</xdr:rowOff>
    </xdr:from>
    <xdr:to>
      <xdr:col>112</xdr:col>
      <xdr:colOff>38100</xdr:colOff>
      <xdr:row>39</xdr:row>
      <xdr:rowOff>24130</xdr:rowOff>
    </xdr:to>
    <xdr:sp macro="" textlink="">
      <xdr:nvSpPr>
        <xdr:cNvPr id="340" name="フローチャート: 判断 339">
          <a:extLst>
            <a:ext uri="{FF2B5EF4-FFF2-40B4-BE49-F238E27FC236}">
              <a16:creationId xmlns:a16="http://schemas.microsoft.com/office/drawing/2014/main" id="{00000000-0008-0000-0E00-000054010000}"/>
            </a:ext>
          </a:extLst>
        </xdr:cNvPr>
        <xdr:cNvSpPr/>
      </xdr:nvSpPr>
      <xdr:spPr>
        <a:xfrm>
          <a:off x="21272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113030</xdr:rowOff>
    </xdr:from>
    <xdr:to>
      <xdr:col>107</xdr:col>
      <xdr:colOff>101600</xdr:colOff>
      <xdr:row>39</xdr:row>
      <xdr:rowOff>43180</xdr:rowOff>
    </xdr:to>
    <xdr:sp macro="" textlink="">
      <xdr:nvSpPr>
        <xdr:cNvPr id="341" name="フローチャート: 判断 340">
          <a:extLst>
            <a:ext uri="{FF2B5EF4-FFF2-40B4-BE49-F238E27FC236}">
              <a16:creationId xmlns:a16="http://schemas.microsoft.com/office/drawing/2014/main" id="{00000000-0008-0000-0E00-000055010000}"/>
            </a:ext>
          </a:extLst>
        </xdr:cNvPr>
        <xdr:cNvSpPr/>
      </xdr:nvSpPr>
      <xdr:spPr>
        <a:xfrm>
          <a:off x="203835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124460</xdr:rowOff>
    </xdr:from>
    <xdr:to>
      <xdr:col>102</xdr:col>
      <xdr:colOff>165100</xdr:colOff>
      <xdr:row>39</xdr:row>
      <xdr:rowOff>54610</xdr:rowOff>
    </xdr:to>
    <xdr:sp macro="" textlink="">
      <xdr:nvSpPr>
        <xdr:cNvPr id="342" name="フローチャート: 判断 341">
          <a:extLst>
            <a:ext uri="{FF2B5EF4-FFF2-40B4-BE49-F238E27FC236}">
              <a16:creationId xmlns:a16="http://schemas.microsoft.com/office/drawing/2014/main" id="{00000000-0008-0000-0E00-000056010000}"/>
            </a:ext>
          </a:extLst>
        </xdr:cNvPr>
        <xdr:cNvSpPr/>
      </xdr:nvSpPr>
      <xdr:spPr>
        <a:xfrm>
          <a:off x="194945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43" name="テキスト ボックス 342">
          <a:extLst>
            <a:ext uri="{FF2B5EF4-FFF2-40B4-BE49-F238E27FC236}">
              <a16:creationId xmlns:a16="http://schemas.microsoft.com/office/drawing/2014/main" id="{00000000-0008-0000-0E00-000057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44" name="テキスト ボックス 343">
          <a:extLst>
            <a:ext uri="{FF2B5EF4-FFF2-40B4-BE49-F238E27FC236}">
              <a16:creationId xmlns:a16="http://schemas.microsoft.com/office/drawing/2014/main" id="{00000000-0008-0000-0E00-000058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45" name="テキスト ボックス 344">
          <a:extLst>
            <a:ext uri="{FF2B5EF4-FFF2-40B4-BE49-F238E27FC236}">
              <a16:creationId xmlns:a16="http://schemas.microsoft.com/office/drawing/2014/main" id="{00000000-0008-0000-0E00-000059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46" name="テキスト ボックス 345">
          <a:extLst>
            <a:ext uri="{FF2B5EF4-FFF2-40B4-BE49-F238E27FC236}">
              <a16:creationId xmlns:a16="http://schemas.microsoft.com/office/drawing/2014/main" id="{00000000-0008-0000-0E00-00005A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47" name="テキスト ボックス 346">
          <a:extLst>
            <a:ext uri="{FF2B5EF4-FFF2-40B4-BE49-F238E27FC236}">
              <a16:creationId xmlns:a16="http://schemas.microsoft.com/office/drawing/2014/main" id="{00000000-0008-0000-0E00-00005B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158750</xdr:rowOff>
    </xdr:from>
    <xdr:to>
      <xdr:col>112</xdr:col>
      <xdr:colOff>38100</xdr:colOff>
      <xdr:row>40</xdr:row>
      <xdr:rowOff>88900</xdr:rowOff>
    </xdr:to>
    <xdr:sp macro="" textlink="">
      <xdr:nvSpPr>
        <xdr:cNvPr id="348" name="楕円 347">
          <a:extLst>
            <a:ext uri="{FF2B5EF4-FFF2-40B4-BE49-F238E27FC236}">
              <a16:creationId xmlns:a16="http://schemas.microsoft.com/office/drawing/2014/main" id="{00000000-0008-0000-0E00-00005C010000}"/>
            </a:ext>
          </a:extLst>
        </xdr:cNvPr>
        <xdr:cNvSpPr/>
      </xdr:nvSpPr>
      <xdr:spPr>
        <a:xfrm>
          <a:off x="21272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349" name="楕円 348">
          <a:extLst>
            <a:ext uri="{FF2B5EF4-FFF2-40B4-BE49-F238E27FC236}">
              <a16:creationId xmlns:a16="http://schemas.microsoft.com/office/drawing/2014/main" id="{00000000-0008-0000-0E00-00005D010000}"/>
            </a:ext>
          </a:extLst>
        </xdr:cNvPr>
        <xdr:cNvSpPr/>
      </xdr:nvSpPr>
      <xdr:spPr>
        <a:xfrm>
          <a:off x="203835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38100</xdr:rowOff>
    </xdr:from>
    <xdr:to>
      <xdr:col>111</xdr:col>
      <xdr:colOff>177800</xdr:colOff>
      <xdr:row>40</xdr:row>
      <xdr:rowOff>41910</xdr:rowOff>
    </xdr:to>
    <xdr:cxnSp macro="">
      <xdr:nvCxnSpPr>
        <xdr:cNvPr id="350" name="直線コネクタ 349">
          <a:extLst>
            <a:ext uri="{FF2B5EF4-FFF2-40B4-BE49-F238E27FC236}">
              <a16:creationId xmlns:a16="http://schemas.microsoft.com/office/drawing/2014/main" id="{00000000-0008-0000-0E00-00005E010000}"/>
            </a:ext>
          </a:extLst>
        </xdr:cNvPr>
        <xdr:cNvCxnSpPr/>
      </xdr:nvCxnSpPr>
      <xdr:spPr>
        <a:xfrm flipV="1">
          <a:off x="20434300" y="68961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166370</xdr:rowOff>
    </xdr:from>
    <xdr:to>
      <xdr:col>102</xdr:col>
      <xdr:colOff>165100</xdr:colOff>
      <xdr:row>40</xdr:row>
      <xdr:rowOff>96520</xdr:rowOff>
    </xdr:to>
    <xdr:sp macro="" textlink="">
      <xdr:nvSpPr>
        <xdr:cNvPr id="351" name="楕円 350">
          <a:extLst>
            <a:ext uri="{FF2B5EF4-FFF2-40B4-BE49-F238E27FC236}">
              <a16:creationId xmlns:a16="http://schemas.microsoft.com/office/drawing/2014/main" id="{00000000-0008-0000-0E00-00005F010000}"/>
            </a:ext>
          </a:extLst>
        </xdr:cNvPr>
        <xdr:cNvSpPr/>
      </xdr:nvSpPr>
      <xdr:spPr>
        <a:xfrm>
          <a:off x="194945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41910</xdr:rowOff>
    </xdr:from>
    <xdr:to>
      <xdr:col>107</xdr:col>
      <xdr:colOff>50800</xdr:colOff>
      <xdr:row>40</xdr:row>
      <xdr:rowOff>45720</xdr:rowOff>
    </xdr:to>
    <xdr:cxnSp macro="">
      <xdr:nvCxnSpPr>
        <xdr:cNvPr id="352" name="直線コネクタ 351">
          <a:extLst>
            <a:ext uri="{FF2B5EF4-FFF2-40B4-BE49-F238E27FC236}">
              <a16:creationId xmlns:a16="http://schemas.microsoft.com/office/drawing/2014/main" id="{00000000-0008-0000-0E00-000060010000}"/>
            </a:ext>
          </a:extLst>
        </xdr:cNvPr>
        <xdr:cNvCxnSpPr/>
      </xdr:nvCxnSpPr>
      <xdr:spPr>
        <a:xfrm flipV="1">
          <a:off x="19545300" y="68999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40657</xdr:rowOff>
    </xdr:from>
    <xdr:ext cx="469744" cy="259045"/>
    <xdr:sp macro="" textlink="">
      <xdr:nvSpPr>
        <xdr:cNvPr id="353" name="n_1aveValue【認定こども園・幼稚園・保育所】&#10;一人当たり面積">
          <a:extLst>
            <a:ext uri="{FF2B5EF4-FFF2-40B4-BE49-F238E27FC236}">
              <a16:creationId xmlns:a16="http://schemas.microsoft.com/office/drawing/2014/main" id="{00000000-0008-0000-0E00-000061010000}"/>
            </a:ext>
          </a:extLst>
        </xdr:cNvPr>
        <xdr:cNvSpPr txBox="1"/>
      </xdr:nvSpPr>
      <xdr:spPr>
        <a:xfrm>
          <a:off x="210757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59707</xdr:rowOff>
    </xdr:from>
    <xdr:ext cx="469744" cy="259045"/>
    <xdr:sp macro="" textlink="">
      <xdr:nvSpPr>
        <xdr:cNvPr id="354" name="n_2aveValue【認定こども園・幼稚園・保育所】&#10;一人当たり面積">
          <a:extLst>
            <a:ext uri="{FF2B5EF4-FFF2-40B4-BE49-F238E27FC236}">
              <a16:creationId xmlns:a16="http://schemas.microsoft.com/office/drawing/2014/main" id="{00000000-0008-0000-0E00-000062010000}"/>
            </a:ext>
          </a:extLst>
        </xdr:cNvPr>
        <xdr:cNvSpPr txBox="1"/>
      </xdr:nvSpPr>
      <xdr:spPr>
        <a:xfrm>
          <a:off x="20199427" y="640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71137</xdr:rowOff>
    </xdr:from>
    <xdr:ext cx="469744" cy="259045"/>
    <xdr:sp macro="" textlink="">
      <xdr:nvSpPr>
        <xdr:cNvPr id="355" name="n_3aveValue【認定こども園・幼稚園・保育所】&#10;一人当たり面積">
          <a:extLst>
            <a:ext uri="{FF2B5EF4-FFF2-40B4-BE49-F238E27FC236}">
              <a16:creationId xmlns:a16="http://schemas.microsoft.com/office/drawing/2014/main" id="{00000000-0008-0000-0E00-000063010000}"/>
            </a:ext>
          </a:extLst>
        </xdr:cNvPr>
        <xdr:cNvSpPr txBox="1"/>
      </xdr:nvSpPr>
      <xdr:spPr>
        <a:xfrm>
          <a:off x="19310427" y="641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80027</xdr:rowOff>
    </xdr:from>
    <xdr:ext cx="469744" cy="259045"/>
    <xdr:sp macro="" textlink="">
      <xdr:nvSpPr>
        <xdr:cNvPr id="356" name="n_1mainValue【認定こども園・幼稚園・保育所】&#10;一人当たり面積">
          <a:extLst>
            <a:ext uri="{FF2B5EF4-FFF2-40B4-BE49-F238E27FC236}">
              <a16:creationId xmlns:a16="http://schemas.microsoft.com/office/drawing/2014/main" id="{00000000-0008-0000-0E00-000064010000}"/>
            </a:ext>
          </a:extLst>
        </xdr:cNvPr>
        <xdr:cNvSpPr txBox="1"/>
      </xdr:nvSpPr>
      <xdr:spPr>
        <a:xfrm>
          <a:off x="210757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83837</xdr:rowOff>
    </xdr:from>
    <xdr:ext cx="469744" cy="259045"/>
    <xdr:sp macro="" textlink="">
      <xdr:nvSpPr>
        <xdr:cNvPr id="357" name="n_2mainValue【認定こども園・幼稚園・保育所】&#10;一人当たり面積">
          <a:extLst>
            <a:ext uri="{FF2B5EF4-FFF2-40B4-BE49-F238E27FC236}">
              <a16:creationId xmlns:a16="http://schemas.microsoft.com/office/drawing/2014/main" id="{00000000-0008-0000-0E00-000065010000}"/>
            </a:ext>
          </a:extLst>
        </xdr:cNvPr>
        <xdr:cNvSpPr txBox="1"/>
      </xdr:nvSpPr>
      <xdr:spPr>
        <a:xfrm>
          <a:off x="20199427" y="694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87647</xdr:rowOff>
    </xdr:from>
    <xdr:ext cx="469744" cy="259045"/>
    <xdr:sp macro="" textlink="">
      <xdr:nvSpPr>
        <xdr:cNvPr id="358" name="n_3mainValue【認定こども園・幼稚園・保育所】&#10;一人当たり面積">
          <a:extLst>
            <a:ext uri="{FF2B5EF4-FFF2-40B4-BE49-F238E27FC236}">
              <a16:creationId xmlns:a16="http://schemas.microsoft.com/office/drawing/2014/main" id="{00000000-0008-0000-0E00-000066010000}"/>
            </a:ext>
          </a:extLst>
        </xdr:cNvPr>
        <xdr:cNvSpPr txBox="1"/>
      </xdr:nvSpPr>
      <xdr:spPr>
        <a:xfrm>
          <a:off x="19310427" y="694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59" name="正方形/長方形 358">
          <a:extLst>
            <a:ext uri="{FF2B5EF4-FFF2-40B4-BE49-F238E27FC236}">
              <a16:creationId xmlns:a16="http://schemas.microsoft.com/office/drawing/2014/main" id="{00000000-0008-0000-0E00-000067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60" name="正方形/長方形 359">
          <a:extLst>
            <a:ext uri="{FF2B5EF4-FFF2-40B4-BE49-F238E27FC236}">
              <a16:creationId xmlns:a16="http://schemas.microsoft.com/office/drawing/2014/main" id="{00000000-0008-0000-0E00-000068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61" name="正方形/長方形 360">
          <a:extLst>
            <a:ext uri="{FF2B5EF4-FFF2-40B4-BE49-F238E27FC236}">
              <a16:creationId xmlns:a16="http://schemas.microsoft.com/office/drawing/2014/main" id="{00000000-0008-0000-0E00-000069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62" name="正方形/長方形 361">
          <a:extLst>
            <a:ext uri="{FF2B5EF4-FFF2-40B4-BE49-F238E27FC236}">
              <a16:creationId xmlns:a16="http://schemas.microsoft.com/office/drawing/2014/main" id="{00000000-0008-0000-0E00-00006A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63" name="正方形/長方形 362">
          <a:extLst>
            <a:ext uri="{FF2B5EF4-FFF2-40B4-BE49-F238E27FC236}">
              <a16:creationId xmlns:a16="http://schemas.microsoft.com/office/drawing/2014/main" id="{00000000-0008-0000-0E00-00006B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64" name="正方形/長方形 363">
          <a:extLst>
            <a:ext uri="{FF2B5EF4-FFF2-40B4-BE49-F238E27FC236}">
              <a16:creationId xmlns:a16="http://schemas.microsoft.com/office/drawing/2014/main" id="{00000000-0008-0000-0E00-00006C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65" name="正方形/長方形 364">
          <a:extLst>
            <a:ext uri="{FF2B5EF4-FFF2-40B4-BE49-F238E27FC236}">
              <a16:creationId xmlns:a16="http://schemas.microsoft.com/office/drawing/2014/main" id="{00000000-0008-0000-0E00-00006D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66" name="正方形/長方形 365">
          <a:extLst>
            <a:ext uri="{FF2B5EF4-FFF2-40B4-BE49-F238E27FC236}">
              <a16:creationId xmlns:a16="http://schemas.microsoft.com/office/drawing/2014/main" id="{00000000-0008-0000-0E00-00006E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67" name="テキスト ボックス 366">
          <a:extLst>
            <a:ext uri="{FF2B5EF4-FFF2-40B4-BE49-F238E27FC236}">
              <a16:creationId xmlns:a16="http://schemas.microsoft.com/office/drawing/2014/main" id="{00000000-0008-0000-0E00-00006F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369" name="テキスト ボックス 368">
          <a:extLst>
            <a:ext uri="{FF2B5EF4-FFF2-40B4-BE49-F238E27FC236}">
              <a16:creationId xmlns:a16="http://schemas.microsoft.com/office/drawing/2014/main" id="{00000000-0008-0000-0E00-000071010000}"/>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a:off x="12446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371" name="テキスト ボックス 370">
          <a:extLst>
            <a:ext uri="{FF2B5EF4-FFF2-40B4-BE49-F238E27FC236}">
              <a16:creationId xmlns:a16="http://schemas.microsoft.com/office/drawing/2014/main" id="{00000000-0008-0000-0E00-000073010000}"/>
            </a:ext>
          </a:extLst>
        </xdr:cNvPr>
        <xdr:cNvSpPr txBox="1"/>
      </xdr:nvSpPr>
      <xdr:spPr>
        <a:xfrm>
          <a:off x="12042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372" name="直線コネクタ 371">
          <a:extLst>
            <a:ext uri="{FF2B5EF4-FFF2-40B4-BE49-F238E27FC236}">
              <a16:creationId xmlns:a16="http://schemas.microsoft.com/office/drawing/2014/main" id="{00000000-0008-0000-0E00-000074010000}"/>
            </a:ext>
          </a:extLst>
        </xdr:cNvPr>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373" name="テキスト ボックス 372">
          <a:extLst>
            <a:ext uri="{FF2B5EF4-FFF2-40B4-BE49-F238E27FC236}">
              <a16:creationId xmlns:a16="http://schemas.microsoft.com/office/drawing/2014/main" id="{00000000-0008-0000-0E00-000075010000}"/>
            </a:ext>
          </a:extLst>
        </xdr:cNvPr>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374" name="直線コネクタ 373">
          <a:extLst>
            <a:ext uri="{FF2B5EF4-FFF2-40B4-BE49-F238E27FC236}">
              <a16:creationId xmlns:a16="http://schemas.microsoft.com/office/drawing/2014/main" id="{00000000-0008-0000-0E00-000076010000}"/>
            </a:ext>
          </a:extLst>
        </xdr:cNvPr>
        <xdr:cNvCxnSpPr/>
      </xdr:nvCxnSpPr>
      <xdr:spPr>
        <a:xfrm>
          <a:off x="12446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375" name="テキスト ボックス 374">
          <a:extLst>
            <a:ext uri="{FF2B5EF4-FFF2-40B4-BE49-F238E27FC236}">
              <a16:creationId xmlns:a16="http://schemas.microsoft.com/office/drawing/2014/main" id="{00000000-0008-0000-0E00-000077010000}"/>
            </a:ext>
          </a:extLst>
        </xdr:cNvPr>
        <xdr:cNvSpPr txBox="1"/>
      </xdr:nvSpPr>
      <xdr:spPr>
        <a:xfrm>
          <a:off x="12042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76" name="直線コネクタ 375">
          <a:extLst>
            <a:ext uri="{FF2B5EF4-FFF2-40B4-BE49-F238E27FC236}">
              <a16:creationId xmlns:a16="http://schemas.microsoft.com/office/drawing/2014/main" id="{00000000-0008-0000-0E00-000078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77" name="テキスト ボックス 376">
          <a:extLst>
            <a:ext uri="{FF2B5EF4-FFF2-40B4-BE49-F238E27FC236}">
              <a16:creationId xmlns:a16="http://schemas.microsoft.com/office/drawing/2014/main" id="{00000000-0008-0000-0E00-000079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378" name="直線コネクタ 377">
          <a:extLst>
            <a:ext uri="{FF2B5EF4-FFF2-40B4-BE49-F238E27FC236}">
              <a16:creationId xmlns:a16="http://schemas.microsoft.com/office/drawing/2014/main" id="{00000000-0008-0000-0E00-00007A010000}"/>
            </a:ext>
          </a:extLst>
        </xdr:cNvPr>
        <xdr:cNvCxnSpPr/>
      </xdr:nvCxnSpPr>
      <xdr:spPr>
        <a:xfrm>
          <a:off x="12446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379" name="テキスト ボックス 378">
          <a:extLst>
            <a:ext uri="{FF2B5EF4-FFF2-40B4-BE49-F238E27FC236}">
              <a16:creationId xmlns:a16="http://schemas.microsoft.com/office/drawing/2014/main" id="{00000000-0008-0000-0E00-00007B010000}"/>
            </a:ext>
          </a:extLst>
        </xdr:cNvPr>
        <xdr:cNvSpPr txBox="1"/>
      </xdr:nvSpPr>
      <xdr:spPr>
        <a:xfrm>
          <a:off x="12042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380" name="直線コネクタ 379">
          <a:extLst>
            <a:ext uri="{FF2B5EF4-FFF2-40B4-BE49-F238E27FC236}">
              <a16:creationId xmlns:a16="http://schemas.microsoft.com/office/drawing/2014/main" id="{00000000-0008-0000-0E00-00007C010000}"/>
            </a:ext>
          </a:extLst>
        </xdr:cNvPr>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381" name="テキスト ボックス 380">
          <a:extLst>
            <a:ext uri="{FF2B5EF4-FFF2-40B4-BE49-F238E27FC236}">
              <a16:creationId xmlns:a16="http://schemas.microsoft.com/office/drawing/2014/main" id="{00000000-0008-0000-0E00-00007D010000}"/>
            </a:ext>
          </a:extLst>
        </xdr:cNvPr>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382" name="直線コネクタ 381">
          <a:extLst>
            <a:ext uri="{FF2B5EF4-FFF2-40B4-BE49-F238E27FC236}">
              <a16:creationId xmlns:a16="http://schemas.microsoft.com/office/drawing/2014/main" id="{00000000-0008-0000-0E00-00007E010000}"/>
            </a:ext>
          </a:extLst>
        </xdr:cNvPr>
        <xdr:cNvCxnSpPr/>
      </xdr:nvCxnSpPr>
      <xdr:spPr>
        <a:xfrm>
          <a:off x="12446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383" name="テキスト ボックス 382">
          <a:extLst>
            <a:ext uri="{FF2B5EF4-FFF2-40B4-BE49-F238E27FC236}">
              <a16:creationId xmlns:a16="http://schemas.microsoft.com/office/drawing/2014/main" id="{00000000-0008-0000-0E00-00007F010000}"/>
            </a:ext>
          </a:extLst>
        </xdr:cNvPr>
        <xdr:cNvSpPr txBox="1"/>
      </xdr:nvSpPr>
      <xdr:spPr>
        <a:xfrm>
          <a:off x="12042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84" name="直線コネクタ 383">
          <a:extLst>
            <a:ext uri="{FF2B5EF4-FFF2-40B4-BE49-F238E27FC236}">
              <a16:creationId xmlns:a16="http://schemas.microsoft.com/office/drawing/2014/main" id="{00000000-0008-0000-0E00-000080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85" name="テキスト ボックス 384">
          <a:extLst>
            <a:ext uri="{FF2B5EF4-FFF2-40B4-BE49-F238E27FC236}">
              <a16:creationId xmlns:a16="http://schemas.microsoft.com/office/drawing/2014/main" id="{00000000-0008-0000-0E00-00008101000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86" name="【学校施設】&#10;有形固定資産減価償却率グラフ枠">
          <a:extLst>
            <a:ext uri="{FF2B5EF4-FFF2-40B4-BE49-F238E27FC236}">
              <a16:creationId xmlns:a16="http://schemas.microsoft.com/office/drawing/2014/main" id="{00000000-0008-0000-0E00-000082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2857</xdr:rowOff>
    </xdr:from>
    <xdr:to>
      <xdr:col>85</xdr:col>
      <xdr:colOff>126364</xdr:colOff>
      <xdr:row>62</xdr:row>
      <xdr:rowOff>37147</xdr:rowOff>
    </xdr:to>
    <xdr:cxnSp macro="">
      <xdr:nvCxnSpPr>
        <xdr:cNvPr id="387" name="直線コネクタ 386">
          <a:extLst>
            <a:ext uri="{FF2B5EF4-FFF2-40B4-BE49-F238E27FC236}">
              <a16:creationId xmlns:a16="http://schemas.microsoft.com/office/drawing/2014/main" id="{00000000-0008-0000-0E00-000083010000}"/>
            </a:ext>
          </a:extLst>
        </xdr:cNvPr>
        <xdr:cNvCxnSpPr/>
      </xdr:nvCxnSpPr>
      <xdr:spPr>
        <a:xfrm flipV="1">
          <a:off x="16318864" y="9604057"/>
          <a:ext cx="0" cy="1062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40974</xdr:rowOff>
    </xdr:from>
    <xdr:ext cx="405111" cy="259045"/>
    <xdr:sp macro="" textlink="">
      <xdr:nvSpPr>
        <xdr:cNvPr id="388" name="【学校施設】&#10;有形固定資産減価償却率最小値テキスト">
          <a:extLst>
            <a:ext uri="{FF2B5EF4-FFF2-40B4-BE49-F238E27FC236}">
              <a16:creationId xmlns:a16="http://schemas.microsoft.com/office/drawing/2014/main" id="{00000000-0008-0000-0E00-000084010000}"/>
            </a:ext>
          </a:extLst>
        </xdr:cNvPr>
        <xdr:cNvSpPr txBox="1"/>
      </xdr:nvSpPr>
      <xdr:spPr>
        <a:xfrm>
          <a:off x="16357600" y="10670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37147</xdr:rowOff>
    </xdr:from>
    <xdr:to>
      <xdr:col>86</xdr:col>
      <xdr:colOff>25400</xdr:colOff>
      <xdr:row>62</xdr:row>
      <xdr:rowOff>37147</xdr:rowOff>
    </xdr:to>
    <xdr:cxnSp macro="">
      <xdr:nvCxnSpPr>
        <xdr:cNvPr id="389" name="直線コネクタ 388">
          <a:extLst>
            <a:ext uri="{FF2B5EF4-FFF2-40B4-BE49-F238E27FC236}">
              <a16:creationId xmlns:a16="http://schemas.microsoft.com/office/drawing/2014/main" id="{00000000-0008-0000-0E00-000085010000}"/>
            </a:ext>
          </a:extLst>
        </xdr:cNvPr>
        <xdr:cNvCxnSpPr/>
      </xdr:nvCxnSpPr>
      <xdr:spPr>
        <a:xfrm>
          <a:off x="16230600" y="10667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120984</xdr:rowOff>
    </xdr:from>
    <xdr:ext cx="405111" cy="259045"/>
    <xdr:sp macro="" textlink="">
      <xdr:nvSpPr>
        <xdr:cNvPr id="390" name="【学校施設】&#10;有形固定資産減価償却率最大値テキスト">
          <a:extLst>
            <a:ext uri="{FF2B5EF4-FFF2-40B4-BE49-F238E27FC236}">
              <a16:creationId xmlns:a16="http://schemas.microsoft.com/office/drawing/2014/main" id="{00000000-0008-0000-0E00-000086010000}"/>
            </a:ext>
          </a:extLst>
        </xdr:cNvPr>
        <xdr:cNvSpPr txBox="1"/>
      </xdr:nvSpPr>
      <xdr:spPr>
        <a:xfrm>
          <a:off x="16357600" y="9379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2857</xdr:rowOff>
    </xdr:from>
    <xdr:to>
      <xdr:col>86</xdr:col>
      <xdr:colOff>25400</xdr:colOff>
      <xdr:row>56</xdr:row>
      <xdr:rowOff>2857</xdr:rowOff>
    </xdr:to>
    <xdr:cxnSp macro="">
      <xdr:nvCxnSpPr>
        <xdr:cNvPr id="391" name="直線コネクタ 390">
          <a:extLst>
            <a:ext uri="{FF2B5EF4-FFF2-40B4-BE49-F238E27FC236}">
              <a16:creationId xmlns:a16="http://schemas.microsoft.com/office/drawing/2014/main" id="{00000000-0008-0000-0E00-000087010000}"/>
            </a:ext>
          </a:extLst>
        </xdr:cNvPr>
        <xdr:cNvCxnSpPr/>
      </xdr:nvCxnSpPr>
      <xdr:spPr>
        <a:xfrm>
          <a:off x="16230600" y="960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167657</xdr:rowOff>
    </xdr:from>
    <xdr:ext cx="405111" cy="259045"/>
    <xdr:sp macro="" textlink="">
      <xdr:nvSpPr>
        <xdr:cNvPr id="392" name="【学校施設】&#10;有形固定資産減価償却率平均値テキスト">
          <a:extLst>
            <a:ext uri="{FF2B5EF4-FFF2-40B4-BE49-F238E27FC236}">
              <a16:creationId xmlns:a16="http://schemas.microsoft.com/office/drawing/2014/main" id="{00000000-0008-0000-0E00-000088010000}"/>
            </a:ext>
          </a:extLst>
        </xdr:cNvPr>
        <xdr:cNvSpPr txBox="1"/>
      </xdr:nvSpPr>
      <xdr:spPr>
        <a:xfrm>
          <a:off x="16357600" y="1011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17780</xdr:rowOff>
    </xdr:from>
    <xdr:to>
      <xdr:col>85</xdr:col>
      <xdr:colOff>177800</xdr:colOff>
      <xdr:row>59</xdr:row>
      <xdr:rowOff>119380</xdr:rowOff>
    </xdr:to>
    <xdr:sp macro="" textlink="">
      <xdr:nvSpPr>
        <xdr:cNvPr id="393" name="フローチャート: 判断 392">
          <a:extLst>
            <a:ext uri="{FF2B5EF4-FFF2-40B4-BE49-F238E27FC236}">
              <a16:creationId xmlns:a16="http://schemas.microsoft.com/office/drawing/2014/main" id="{00000000-0008-0000-0E00-000089010000}"/>
            </a:ext>
          </a:extLst>
        </xdr:cNvPr>
        <xdr:cNvSpPr/>
      </xdr:nvSpPr>
      <xdr:spPr>
        <a:xfrm>
          <a:off x="162687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26353</xdr:rowOff>
    </xdr:from>
    <xdr:to>
      <xdr:col>81</xdr:col>
      <xdr:colOff>101600</xdr:colOff>
      <xdr:row>59</xdr:row>
      <xdr:rowOff>127953</xdr:rowOff>
    </xdr:to>
    <xdr:sp macro="" textlink="">
      <xdr:nvSpPr>
        <xdr:cNvPr id="394" name="フローチャート: 判断 393">
          <a:extLst>
            <a:ext uri="{FF2B5EF4-FFF2-40B4-BE49-F238E27FC236}">
              <a16:creationId xmlns:a16="http://schemas.microsoft.com/office/drawing/2014/main" id="{00000000-0008-0000-0E00-00008A010000}"/>
            </a:ext>
          </a:extLst>
        </xdr:cNvPr>
        <xdr:cNvSpPr/>
      </xdr:nvSpPr>
      <xdr:spPr>
        <a:xfrm>
          <a:off x="15430500" y="10141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52070</xdr:rowOff>
    </xdr:from>
    <xdr:to>
      <xdr:col>76</xdr:col>
      <xdr:colOff>165100</xdr:colOff>
      <xdr:row>59</xdr:row>
      <xdr:rowOff>153670</xdr:rowOff>
    </xdr:to>
    <xdr:sp macro="" textlink="">
      <xdr:nvSpPr>
        <xdr:cNvPr id="395" name="フローチャート: 判断 394">
          <a:extLst>
            <a:ext uri="{FF2B5EF4-FFF2-40B4-BE49-F238E27FC236}">
              <a16:creationId xmlns:a16="http://schemas.microsoft.com/office/drawing/2014/main" id="{00000000-0008-0000-0E00-00008B010000}"/>
            </a:ext>
          </a:extLst>
        </xdr:cNvPr>
        <xdr:cNvSpPr/>
      </xdr:nvSpPr>
      <xdr:spPr>
        <a:xfrm>
          <a:off x="14541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129222</xdr:rowOff>
    </xdr:from>
    <xdr:to>
      <xdr:col>72</xdr:col>
      <xdr:colOff>38100</xdr:colOff>
      <xdr:row>60</xdr:row>
      <xdr:rowOff>59372</xdr:rowOff>
    </xdr:to>
    <xdr:sp macro="" textlink="">
      <xdr:nvSpPr>
        <xdr:cNvPr id="396" name="フローチャート: 判断 395">
          <a:extLst>
            <a:ext uri="{FF2B5EF4-FFF2-40B4-BE49-F238E27FC236}">
              <a16:creationId xmlns:a16="http://schemas.microsoft.com/office/drawing/2014/main" id="{00000000-0008-0000-0E00-00008C010000}"/>
            </a:ext>
          </a:extLst>
        </xdr:cNvPr>
        <xdr:cNvSpPr/>
      </xdr:nvSpPr>
      <xdr:spPr>
        <a:xfrm>
          <a:off x="13652500" y="1024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97" name="テキスト ボックス 396">
          <a:extLst>
            <a:ext uri="{FF2B5EF4-FFF2-40B4-BE49-F238E27FC236}">
              <a16:creationId xmlns:a16="http://schemas.microsoft.com/office/drawing/2014/main" id="{00000000-0008-0000-0E00-00008D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98" name="テキスト ボックス 397">
          <a:extLst>
            <a:ext uri="{FF2B5EF4-FFF2-40B4-BE49-F238E27FC236}">
              <a16:creationId xmlns:a16="http://schemas.microsoft.com/office/drawing/2014/main" id="{00000000-0008-0000-0E00-00008E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99" name="テキスト ボックス 398">
          <a:extLst>
            <a:ext uri="{FF2B5EF4-FFF2-40B4-BE49-F238E27FC236}">
              <a16:creationId xmlns:a16="http://schemas.microsoft.com/office/drawing/2014/main" id="{00000000-0008-0000-0E00-00008F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00" name="テキスト ボックス 399">
          <a:extLst>
            <a:ext uri="{FF2B5EF4-FFF2-40B4-BE49-F238E27FC236}">
              <a16:creationId xmlns:a16="http://schemas.microsoft.com/office/drawing/2014/main" id="{00000000-0008-0000-0E00-000090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01" name="テキスト ボックス 400">
          <a:extLst>
            <a:ext uri="{FF2B5EF4-FFF2-40B4-BE49-F238E27FC236}">
              <a16:creationId xmlns:a16="http://schemas.microsoft.com/office/drawing/2014/main" id="{00000000-0008-0000-0E00-000091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160655</xdr:rowOff>
    </xdr:from>
    <xdr:to>
      <xdr:col>81</xdr:col>
      <xdr:colOff>101600</xdr:colOff>
      <xdr:row>57</xdr:row>
      <xdr:rowOff>90805</xdr:rowOff>
    </xdr:to>
    <xdr:sp macro="" textlink="">
      <xdr:nvSpPr>
        <xdr:cNvPr id="402" name="楕円 401">
          <a:extLst>
            <a:ext uri="{FF2B5EF4-FFF2-40B4-BE49-F238E27FC236}">
              <a16:creationId xmlns:a16="http://schemas.microsoft.com/office/drawing/2014/main" id="{00000000-0008-0000-0E00-000092010000}"/>
            </a:ext>
          </a:extLst>
        </xdr:cNvPr>
        <xdr:cNvSpPr/>
      </xdr:nvSpPr>
      <xdr:spPr>
        <a:xfrm>
          <a:off x="15430500" y="976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17780</xdr:rowOff>
    </xdr:from>
    <xdr:to>
      <xdr:col>76</xdr:col>
      <xdr:colOff>165100</xdr:colOff>
      <xdr:row>57</xdr:row>
      <xdr:rowOff>119380</xdr:rowOff>
    </xdr:to>
    <xdr:sp macro="" textlink="">
      <xdr:nvSpPr>
        <xdr:cNvPr id="403" name="楕円 402">
          <a:extLst>
            <a:ext uri="{FF2B5EF4-FFF2-40B4-BE49-F238E27FC236}">
              <a16:creationId xmlns:a16="http://schemas.microsoft.com/office/drawing/2014/main" id="{00000000-0008-0000-0E00-000093010000}"/>
            </a:ext>
          </a:extLst>
        </xdr:cNvPr>
        <xdr:cNvSpPr/>
      </xdr:nvSpPr>
      <xdr:spPr>
        <a:xfrm>
          <a:off x="14541500" y="979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40005</xdr:rowOff>
    </xdr:from>
    <xdr:to>
      <xdr:col>81</xdr:col>
      <xdr:colOff>50800</xdr:colOff>
      <xdr:row>57</xdr:row>
      <xdr:rowOff>68580</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flipV="1">
          <a:off x="14592300" y="981265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106363</xdr:rowOff>
    </xdr:from>
    <xdr:to>
      <xdr:col>72</xdr:col>
      <xdr:colOff>38100</xdr:colOff>
      <xdr:row>64</xdr:row>
      <xdr:rowOff>36513</xdr:rowOff>
    </xdr:to>
    <xdr:sp macro="" textlink="">
      <xdr:nvSpPr>
        <xdr:cNvPr id="405" name="楕円 404">
          <a:extLst>
            <a:ext uri="{FF2B5EF4-FFF2-40B4-BE49-F238E27FC236}">
              <a16:creationId xmlns:a16="http://schemas.microsoft.com/office/drawing/2014/main" id="{00000000-0008-0000-0E00-000095010000}"/>
            </a:ext>
          </a:extLst>
        </xdr:cNvPr>
        <xdr:cNvSpPr/>
      </xdr:nvSpPr>
      <xdr:spPr>
        <a:xfrm>
          <a:off x="13652500" y="1090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68580</xdr:rowOff>
    </xdr:from>
    <xdr:to>
      <xdr:col>76</xdr:col>
      <xdr:colOff>114300</xdr:colOff>
      <xdr:row>63</xdr:row>
      <xdr:rowOff>157163</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flipV="1">
          <a:off x="13703300" y="9841230"/>
          <a:ext cx="889000" cy="1117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119080</xdr:rowOff>
    </xdr:from>
    <xdr:ext cx="405111" cy="259045"/>
    <xdr:sp macro="" textlink="">
      <xdr:nvSpPr>
        <xdr:cNvPr id="407" name="n_1aveValue【学校施設】&#10;有形固定資産減価償却率">
          <a:extLst>
            <a:ext uri="{FF2B5EF4-FFF2-40B4-BE49-F238E27FC236}">
              <a16:creationId xmlns:a16="http://schemas.microsoft.com/office/drawing/2014/main" id="{00000000-0008-0000-0E00-000097010000}"/>
            </a:ext>
          </a:extLst>
        </xdr:cNvPr>
        <xdr:cNvSpPr txBox="1"/>
      </xdr:nvSpPr>
      <xdr:spPr>
        <a:xfrm>
          <a:off x="15266044" y="10234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144797</xdr:rowOff>
    </xdr:from>
    <xdr:ext cx="405111" cy="259045"/>
    <xdr:sp macro="" textlink="">
      <xdr:nvSpPr>
        <xdr:cNvPr id="408" name="n_2aveValue【学校施設】&#10;有形固定資産減価償却率">
          <a:extLst>
            <a:ext uri="{FF2B5EF4-FFF2-40B4-BE49-F238E27FC236}">
              <a16:creationId xmlns:a16="http://schemas.microsoft.com/office/drawing/2014/main" id="{00000000-0008-0000-0E00-000098010000}"/>
            </a:ext>
          </a:extLst>
        </xdr:cNvPr>
        <xdr:cNvSpPr txBox="1"/>
      </xdr:nvSpPr>
      <xdr:spPr>
        <a:xfrm>
          <a:off x="143897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75899</xdr:rowOff>
    </xdr:from>
    <xdr:ext cx="405111" cy="259045"/>
    <xdr:sp macro="" textlink="">
      <xdr:nvSpPr>
        <xdr:cNvPr id="409" name="n_3aveValue【学校施設】&#10;有形固定資産減価償却率">
          <a:extLst>
            <a:ext uri="{FF2B5EF4-FFF2-40B4-BE49-F238E27FC236}">
              <a16:creationId xmlns:a16="http://schemas.microsoft.com/office/drawing/2014/main" id="{00000000-0008-0000-0E00-000099010000}"/>
            </a:ext>
          </a:extLst>
        </xdr:cNvPr>
        <xdr:cNvSpPr txBox="1"/>
      </xdr:nvSpPr>
      <xdr:spPr>
        <a:xfrm>
          <a:off x="13500744" y="10019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107332</xdr:rowOff>
    </xdr:from>
    <xdr:ext cx="405111" cy="259045"/>
    <xdr:sp macro="" textlink="">
      <xdr:nvSpPr>
        <xdr:cNvPr id="410" name="n_1mainValue【学校施設】&#10;有形固定資産減価償却率">
          <a:extLst>
            <a:ext uri="{FF2B5EF4-FFF2-40B4-BE49-F238E27FC236}">
              <a16:creationId xmlns:a16="http://schemas.microsoft.com/office/drawing/2014/main" id="{00000000-0008-0000-0E00-00009A010000}"/>
            </a:ext>
          </a:extLst>
        </xdr:cNvPr>
        <xdr:cNvSpPr txBox="1"/>
      </xdr:nvSpPr>
      <xdr:spPr>
        <a:xfrm>
          <a:off x="15266044" y="953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135907</xdr:rowOff>
    </xdr:from>
    <xdr:ext cx="405111" cy="259045"/>
    <xdr:sp macro="" textlink="">
      <xdr:nvSpPr>
        <xdr:cNvPr id="411" name="n_2mainValue【学校施設】&#10;有形固定資産減価償却率">
          <a:extLst>
            <a:ext uri="{FF2B5EF4-FFF2-40B4-BE49-F238E27FC236}">
              <a16:creationId xmlns:a16="http://schemas.microsoft.com/office/drawing/2014/main" id="{00000000-0008-0000-0E00-00009B010000}"/>
            </a:ext>
          </a:extLst>
        </xdr:cNvPr>
        <xdr:cNvSpPr txBox="1"/>
      </xdr:nvSpPr>
      <xdr:spPr>
        <a:xfrm>
          <a:off x="14389744" y="956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27640</xdr:rowOff>
    </xdr:from>
    <xdr:ext cx="405111" cy="259045"/>
    <xdr:sp macro="" textlink="">
      <xdr:nvSpPr>
        <xdr:cNvPr id="412" name="n_3mainValue【学校施設】&#10;有形固定資産減価償却率">
          <a:extLst>
            <a:ext uri="{FF2B5EF4-FFF2-40B4-BE49-F238E27FC236}">
              <a16:creationId xmlns:a16="http://schemas.microsoft.com/office/drawing/2014/main" id="{00000000-0008-0000-0E00-00009C010000}"/>
            </a:ext>
          </a:extLst>
        </xdr:cNvPr>
        <xdr:cNvSpPr txBox="1"/>
      </xdr:nvSpPr>
      <xdr:spPr>
        <a:xfrm>
          <a:off x="13500744" y="11000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13" name="正方形/長方形 412">
          <a:extLst>
            <a:ext uri="{FF2B5EF4-FFF2-40B4-BE49-F238E27FC236}">
              <a16:creationId xmlns:a16="http://schemas.microsoft.com/office/drawing/2014/main" id="{00000000-0008-0000-0E00-00009D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4" name="正方形/長方形 413">
          <a:extLst>
            <a:ext uri="{FF2B5EF4-FFF2-40B4-BE49-F238E27FC236}">
              <a16:creationId xmlns:a16="http://schemas.microsoft.com/office/drawing/2014/main" id="{00000000-0008-0000-0E00-00009E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5" name="正方形/長方形 414">
          <a:extLst>
            <a:ext uri="{FF2B5EF4-FFF2-40B4-BE49-F238E27FC236}">
              <a16:creationId xmlns:a16="http://schemas.microsoft.com/office/drawing/2014/main" id="{00000000-0008-0000-0E00-00009F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6" name="正方形/長方形 415">
          <a:extLst>
            <a:ext uri="{FF2B5EF4-FFF2-40B4-BE49-F238E27FC236}">
              <a16:creationId xmlns:a16="http://schemas.microsoft.com/office/drawing/2014/main" id="{00000000-0008-0000-0E00-0000A0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17" name="正方形/長方形 416">
          <a:extLst>
            <a:ext uri="{FF2B5EF4-FFF2-40B4-BE49-F238E27FC236}">
              <a16:creationId xmlns:a16="http://schemas.microsoft.com/office/drawing/2014/main" id="{00000000-0008-0000-0E00-0000A1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18" name="正方形/長方形 417">
          <a:extLst>
            <a:ext uri="{FF2B5EF4-FFF2-40B4-BE49-F238E27FC236}">
              <a16:creationId xmlns:a16="http://schemas.microsoft.com/office/drawing/2014/main" id="{00000000-0008-0000-0E00-0000A2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19" name="正方形/長方形 418">
          <a:extLst>
            <a:ext uri="{FF2B5EF4-FFF2-40B4-BE49-F238E27FC236}">
              <a16:creationId xmlns:a16="http://schemas.microsoft.com/office/drawing/2014/main" id="{00000000-0008-0000-0E00-0000A3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0" name="正方形/長方形 419">
          <a:extLst>
            <a:ext uri="{FF2B5EF4-FFF2-40B4-BE49-F238E27FC236}">
              <a16:creationId xmlns:a16="http://schemas.microsoft.com/office/drawing/2014/main" id="{00000000-0008-0000-0E00-0000A4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21" name="テキスト ボックス 420">
          <a:extLst>
            <a:ext uri="{FF2B5EF4-FFF2-40B4-BE49-F238E27FC236}">
              <a16:creationId xmlns:a16="http://schemas.microsoft.com/office/drawing/2014/main" id="{00000000-0008-0000-0E00-0000A5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22" name="直線コネクタ 421">
          <a:extLst>
            <a:ext uri="{FF2B5EF4-FFF2-40B4-BE49-F238E27FC236}">
              <a16:creationId xmlns:a16="http://schemas.microsoft.com/office/drawing/2014/main" id="{00000000-0008-0000-0E00-0000A6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23" name="テキスト ボックス 422">
          <a:extLst>
            <a:ext uri="{FF2B5EF4-FFF2-40B4-BE49-F238E27FC236}">
              <a16:creationId xmlns:a16="http://schemas.microsoft.com/office/drawing/2014/main" id="{00000000-0008-0000-0E00-0000A701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424" name="直線コネクタ 423">
          <a:extLst>
            <a:ext uri="{FF2B5EF4-FFF2-40B4-BE49-F238E27FC236}">
              <a16:creationId xmlns:a16="http://schemas.microsoft.com/office/drawing/2014/main" id="{00000000-0008-0000-0E00-0000A8010000}"/>
            </a:ext>
          </a:extLst>
        </xdr:cNvPr>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425" name="テキスト ボックス 424">
          <a:extLst>
            <a:ext uri="{FF2B5EF4-FFF2-40B4-BE49-F238E27FC236}">
              <a16:creationId xmlns:a16="http://schemas.microsoft.com/office/drawing/2014/main" id="{00000000-0008-0000-0E00-0000A9010000}"/>
            </a:ext>
          </a:extLst>
        </xdr:cNvPr>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426" name="直線コネクタ 425">
          <a:extLst>
            <a:ext uri="{FF2B5EF4-FFF2-40B4-BE49-F238E27FC236}">
              <a16:creationId xmlns:a16="http://schemas.microsoft.com/office/drawing/2014/main" id="{00000000-0008-0000-0E00-0000AA010000}"/>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427" name="テキスト ボックス 426">
          <a:extLst>
            <a:ext uri="{FF2B5EF4-FFF2-40B4-BE49-F238E27FC236}">
              <a16:creationId xmlns:a16="http://schemas.microsoft.com/office/drawing/2014/main" id="{00000000-0008-0000-0E00-0000AB010000}"/>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428" name="直線コネクタ 427">
          <a:extLst>
            <a:ext uri="{FF2B5EF4-FFF2-40B4-BE49-F238E27FC236}">
              <a16:creationId xmlns:a16="http://schemas.microsoft.com/office/drawing/2014/main" id="{00000000-0008-0000-0E00-0000AC010000}"/>
            </a:ext>
          </a:extLst>
        </xdr:cNvPr>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429" name="テキスト ボックス 428">
          <a:extLst>
            <a:ext uri="{FF2B5EF4-FFF2-40B4-BE49-F238E27FC236}">
              <a16:creationId xmlns:a16="http://schemas.microsoft.com/office/drawing/2014/main" id="{00000000-0008-0000-0E00-0000AD010000}"/>
            </a:ext>
          </a:extLst>
        </xdr:cNvPr>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30" name="直線コネクタ 429">
          <a:extLst>
            <a:ext uri="{FF2B5EF4-FFF2-40B4-BE49-F238E27FC236}">
              <a16:creationId xmlns:a16="http://schemas.microsoft.com/office/drawing/2014/main" id="{00000000-0008-0000-0E00-0000AE01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31" name="テキスト ボックス 430">
          <a:extLst>
            <a:ext uri="{FF2B5EF4-FFF2-40B4-BE49-F238E27FC236}">
              <a16:creationId xmlns:a16="http://schemas.microsoft.com/office/drawing/2014/main" id="{00000000-0008-0000-0E00-0000AF01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432" name="直線コネクタ 431">
          <a:extLst>
            <a:ext uri="{FF2B5EF4-FFF2-40B4-BE49-F238E27FC236}">
              <a16:creationId xmlns:a16="http://schemas.microsoft.com/office/drawing/2014/main" id="{00000000-0008-0000-0E00-0000B0010000}"/>
            </a:ext>
          </a:extLst>
        </xdr:cNvPr>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433" name="テキスト ボックス 432">
          <a:extLst>
            <a:ext uri="{FF2B5EF4-FFF2-40B4-BE49-F238E27FC236}">
              <a16:creationId xmlns:a16="http://schemas.microsoft.com/office/drawing/2014/main" id="{00000000-0008-0000-0E00-0000B1010000}"/>
            </a:ext>
          </a:extLst>
        </xdr:cNvPr>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434" name="直線コネクタ 433">
          <a:extLst>
            <a:ext uri="{FF2B5EF4-FFF2-40B4-BE49-F238E27FC236}">
              <a16:creationId xmlns:a16="http://schemas.microsoft.com/office/drawing/2014/main" id="{00000000-0008-0000-0E00-0000B2010000}"/>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435" name="テキスト ボックス 434">
          <a:extLst>
            <a:ext uri="{FF2B5EF4-FFF2-40B4-BE49-F238E27FC236}">
              <a16:creationId xmlns:a16="http://schemas.microsoft.com/office/drawing/2014/main" id="{00000000-0008-0000-0E00-0000B3010000}"/>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436" name="直線コネクタ 435">
          <a:extLst>
            <a:ext uri="{FF2B5EF4-FFF2-40B4-BE49-F238E27FC236}">
              <a16:creationId xmlns:a16="http://schemas.microsoft.com/office/drawing/2014/main" id="{00000000-0008-0000-0E00-0000B4010000}"/>
            </a:ext>
          </a:extLst>
        </xdr:cNvPr>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437" name="テキスト ボックス 436">
          <a:extLst>
            <a:ext uri="{FF2B5EF4-FFF2-40B4-BE49-F238E27FC236}">
              <a16:creationId xmlns:a16="http://schemas.microsoft.com/office/drawing/2014/main" id="{00000000-0008-0000-0E00-0000B5010000}"/>
            </a:ext>
          </a:extLst>
        </xdr:cNvPr>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38" name="直線コネクタ 437">
          <a:extLst>
            <a:ext uri="{FF2B5EF4-FFF2-40B4-BE49-F238E27FC236}">
              <a16:creationId xmlns:a16="http://schemas.microsoft.com/office/drawing/2014/main" id="{00000000-0008-0000-0E00-0000B6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39" name="テキスト ボックス 438">
          <a:extLst>
            <a:ext uri="{FF2B5EF4-FFF2-40B4-BE49-F238E27FC236}">
              <a16:creationId xmlns:a16="http://schemas.microsoft.com/office/drawing/2014/main" id="{00000000-0008-0000-0E00-0000B7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40" name="【学校施設】&#10;一人当たり面積グラフ枠">
          <a:extLst>
            <a:ext uri="{FF2B5EF4-FFF2-40B4-BE49-F238E27FC236}">
              <a16:creationId xmlns:a16="http://schemas.microsoft.com/office/drawing/2014/main" id="{00000000-0008-0000-0E00-0000B8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93345</xdr:rowOff>
    </xdr:from>
    <xdr:to>
      <xdr:col>116</xdr:col>
      <xdr:colOff>62864</xdr:colOff>
      <xdr:row>63</xdr:row>
      <xdr:rowOff>147638</xdr:rowOff>
    </xdr:to>
    <xdr:cxnSp macro="">
      <xdr:nvCxnSpPr>
        <xdr:cNvPr id="441" name="直線コネクタ 440">
          <a:extLst>
            <a:ext uri="{FF2B5EF4-FFF2-40B4-BE49-F238E27FC236}">
              <a16:creationId xmlns:a16="http://schemas.microsoft.com/office/drawing/2014/main" id="{00000000-0008-0000-0E00-0000B9010000}"/>
            </a:ext>
          </a:extLst>
        </xdr:cNvPr>
        <xdr:cNvCxnSpPr/>
      </xdr:nvCxnSpPr>
      <xdr:spPr>
        <a:xfrm flipV="1">
          <a:off x="22160864" y="9523095"/>
          <a:ext cx="0" cy="14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151465</xdr:rowOff>
    </xdr:from>
    <xdr:ext cx="469744" cy="259045"/>
    <xdr:sp macro="" textlink="">
      <xdr:nvSpPr>
        <xdr:cNvPr id="442" name="【学校施設】&#10;一人当たり面積最小値テキスト">
          <a:extLst>
            <a:ext uri="{FF2B5EF4-FFF2-40B4-BE49-F238E27FC236}">
              <a16:creationId xmlns:a16="http://schemas.microsoft.com/office/drawing/2014/main" id="{00000000-0008-0000-0E00-0000BA010000}"/>
            </a:ext>
          </a:extLst>
        </xdr:cNvPr>
        <xdr:cNvSpPr txBox="1"/>
      </xdr:nvSpPr>
      <xdr:spPr>
        <a:xfrm>
          <a:off x="22199600" y="10952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147638</xdr:rowOff>
    </xdr:from>
    <xdr:to>
      <xdr:col>116</xdr:col>
      <xdr:colOff>152400</xdr:colOff>
      <xdr:row>63</xdr:row>
      <xdr:rowOff>147638</xdr:rowOff>
    </xdr:to>
    <xdr:cxnSp macro="">
      <xdr:nvCxnSpPr>
        <xdr:cNvPr id="443" name="直線コネクタ 442">
          <a:extLst>
            <a:ext uri="{FF2B5EF4-FFF2-40B4-BE49-F238E27FC236}">
              <a16:creationId xmlns:a16="http://schemas.microsoft.com/office/drawing/2014/main" id="{00000000-0008-0000-0E00-0000BB010000}"/>
            </a:ext>
          </a:extLst>
        </xdr:cNvPr>
        <xdr:cNvCxnSpPr/>
      </xdr:nvCxnSpPr>
      <xdr:spPr>
        <a:xfrm>
          <a:off x="22072600" y="10948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40022</xdr:rowOff>
    </xdr:from>
    <xdr:ext cx="469744" cy="259045"/>
    <xdr:sp macro="" textlink="">
      <xdr:nvSpPr>
        <xdr:cNvPr id="444" name="【学校施設】&#10;一人当たり面積最大値テキスト">
          <a:extLst>
            <a:ext uri="{FF2B5EF4-FFF2-40B4-BE49-F238E27FC236}">
              <a16:creationId xmlns:a16="http://schemas.microsoft.com/office/drawing/2014/main" id="{00000000-0008-0000-0E00-0000BC010000}"/>
            </a:ext>
          </a:extLst>
        </xdr:cNvPr>
        <xdr:cNvSpPr txBox="1"/>
      </xdr:nvSpPr>
      <xdr:spPr>
        <a:xfrm>
          <a:off x="22199600" y="929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93345</xdr:rowOff>
    </xdr:from>
    <xdr:to>
      <xdr:col>116</xdr:col>
      <xdr:colOff>152400</xdr:colOff>
      <xdr:row>55</xdr:row>
      <xdr:rowOff>93345</xdr:rowOff>
    </xdr:to>
    <xdr:cxnSp macro="">
      <xdr:nvCxnSpPr>
        <xdr:cNvPr id="445" name="直線コネクタ 444">
          <a:extLst>
            <a:ext uri="{FF2B5EF4-FFF2-40B4-BE49-F238E27FC236}">
              <a16:creationId xmlns:a16="http://schemas.microsoft.com/office/drawing/2014/main" id="{00000000-0008-0000-0E00-0000BD010000}"/>
            </a:ext>
          </a:extLst>
        </xdr:cNvPr>
        <xdr:cNvCxnSpPr/>
      </xdr:nvCxnSpPr>
      <xdr:spPr>
        <a:xfrm>
          <a:off x="22072600" y="9523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112412</xdr:rowOff>
    </xdr:from>
    <xdr:ext cx="469744" cy="259045"/>
    <xdr:sp macro="" textlink="">
      <xdr:nvSpPr>
        <xdr:cNvPr id="446" name="【学校施設】&#10;一人当たり面積平均値テキスト">
          <a:extLst>
            <a:ext uri="{FF2B5EF4-FFF2-40B4-BE49-F238E27FC236}">
              <a16:creationId xmlns:a16="http://schemas.microsoft.com/office/drawing/2014/main" id="{00000000-0008-0000-0E00-0000BE010000}"/>
            </a:ext>
          </a:extLst>
        </xdr:cNvPr>
        <xdr:cNvSpPr txBox="1"/>
      </xdr:nvSpPr>
      <xdr:spPr>
        <a:xfrm>
          <a:off x="22199600" y="103994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133985</xdr:rowOff>
    </xdr:from>
    <xdr:to>
      <xdr:col>116</xdr:col>
      <xdr:colOff>114300</xdr:colOff>
      <xdr:row>61</xdr:row>
      <xdr:rowOff>64135</xdr:rowOff>
    </xdr:to>
    <xdr:sp macro="" textlink="">
      <xdr:nvSpPr>
        <xdr:cNvPr id="447" name="フローチャート: 判断 446">
          <a:extLst>
            <a:ext uri="{FF2B5EF4-FFF2-40B4-BE49-F238E27FC236}">
              <a16:creationId xmlns:a16="http://schemas.microsoft.com/office/drawing/2014/main" id="{00000000-0008-0000-0E00-0000BF010000}"/>
            </a:ext>
          </a:extLst>
        </xdr:cNvPr>
        <xdr:cNvSpPr/>
      </xdr:nvSpPr>
      <xdr:spPr>
        <a:xfrm>
          <a:off x="22110700" y="1042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146368</xdr:rowOff>
    </xdr:from>
    <xdr:to>
      <xdr:col>112</xdr:col>
      <xdr:colOff>38100</xdr:colOff>
      <xdr:row>61</xdr:row>
      <xdr:rowOff>76518</xdr:rowOff>
    </xdr:to>
    <xdr:sp macro="" textlink="">
      <xdr:nvSpPr>
        <xdr:cNvPr id="448" name="フローチャート: 判断 447">
          <a:extLst>
            <a:ext uri="{FF2B5EF4-FFF2-40B4-BE49-F238E27FC236}">
              <a16:creationId xmlns:a16="http://schemas.microsoft.com/office/drawing/2014/main" id="{00000000-0008-0000-0E00-0000C0010000}"/>
            </a:ext>
          </a:extLst>
        </xdr:cNvPr>
        <xdr:cNvSpPr/>
      </xdr:nvSpPr>
      <xdr:spPr>
        <a:xfrm>
          <a:off x="21272500" y="1043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3493</xdr:rowOff>
    </xdr:from>
    <xdr:to>
      <xdr:col>107</xdr:col>
      <xdr:colOff>101600</xdr:colOff>
      <xdr:row>61</xdr:row>
      <xdr:rowOff>105093</xdr:rowOff>
    </xdr:to>
    <xdr:sp macro="" textlink="">
      <xdr:nvSpPr>
        <xdr:cNvPr id="449" name="フローチャート: 判断 448">
          <a:extLst>
            <a:ext uri="{FF2B5EF4-FFF2-40B4-BE49-F238E27FC236}">
              <a16:creationId xmlns:a16="http://schemas.microsoft.com/office/drawing/2014/main" id="{00000000-0008-0000-0E00-0000C1010000}"/>
            </a:ext>
          </a:extLst>
        </xdr:cNvPr>
        <xdr:cNvSpPr/>
      </xdr:nvSpPr>
      <xdr:spPr>
        <a:xfrm>
          <a:off x="20383500" y="1046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111125</xdr:rowOff>
    </xdr:from>
    <xdr:to>
      <xdr:col>102</xdr:col>
      <xdr:colOff>165100</xdr:colOff>
      <xdr:row>61</xdr:row>
      <xdr:rowOff>41275</xdr:rowOff>
    </xdr:to>
    <xdr:sp macro="" textlink="">
      <xdr:nvSpPr>
        <xdr:cNvPr id="450" name="フローチャート: 判断 449">
          <a:extLst>
            <a:ext uri="{FF2B5EF4-FFF2-40B4-BE49-F238E27FC236}">
              <a16:creationId xmlns:a16="http://schemas.microsoft.com/office/drawing/2014/main" id="{00000000-0008-0000-0E00-0000C2010000}"/>
            </a:ext>
          </a:extLst>
        </xdr:cNvPr>
        <xdr:cNvSpPr/>
      </xdr:nvSpPr>
      <xdr:spPr>
        <a:xfrm>
          <a:off x="19494500" y="1039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00000000-0008-0000-0E00-0000C3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00000000-0008-0000-0E00-0000C4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00000000-0008-0000-0E00-0000C5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54" name="テキスト ボックス 453">
          <a:extLst>
            <a:ext uri="{FF2B5EF4-FFF2-40B4-BE49-F238E27FC236}">
              <a16:creationId xmlns:a16="http://schemas.microsoft.com/office/drawing/2014/main" id="{00000000-0008-0000-0E00-0000C6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55" name="テキスト ボックス 454">
          <a:extLst>
            <a:ext uri="{FF2B5EF4-FFF2-40B4-BE49-F238E27FC236}">
              <a16:creationId xmlns:a16="http://schemas.microsoft.com/office/drawing/2014/main" id="{00000000-0008-0000-0E00-0000C7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154940</xdr:rowOff>
    </xdr:from>
    <xdr:to>
      <xdr:col>112</xdr:col>
      <xdr:colOff>38100</xdr:colOff>
      <xdr:row>62</xdr:row>
      <xdr:rowOff>85090</xdr:rowOff>
    </xdr:to>
    <xdr:sp macro="" textlink="">
      <xdr:nvSpPr>
        <xdr:cNvPr id="456" name="楕円 455">
          <a:extLst>
            <a:ext uri="{FF2B5EF4-FFF2-40B4-BE49-F238E27FC236}">
              <a16:creationId xmlns:a16="http://schemas.microsoft.com/office/drawing/2014/main" id="{00000000-0008-0000-0E00-0000C8010000}"/>
            </a:ext>
          </a:extLst>
        </xdr:cNvPr>
        <xdr:cNvSpPr/>
      </xdr:nvSpPr>
      <xdr:spPr>
        <a:xfrm>
          <a:off x="212725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165418</xdr:rowOff>
    </xdr:from>
    <xdr:to>
      <xdr:col>107</xdr:col>
      <xdr:colOff>101600</xdr:colOff>
      <xdr:row>62</xdr:row>
      <xdr:rowOff>95568</xdr:rowOff>
    </xdr:to>
    <xdr:sp macro="" textlink="">
      <xdr:nvSpPr>
        <xdr:cNvPr id="457" name="楕円 456">
          <a:extLst>
            <a:ext uri="{FF2B5EF4-FFF2-40B4-BE49-F238E27FC236}">
              <a16:creationId xmlns:a16="http://schemas.microsoft.com/office/drawing/2014/main" id="{00000000-0008-0000-0E00-0000C9010000}"/>
            </a:ext>
          </a:extLst>
        </xdr:cNvPr>
        <xdr:cNvSpPr/>
      </xdr:nvSpPr>
      <xdr:spPr>
        <a:xfrm>
          <a:off x="20383500" y="1062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34290</xdr:rowOff>
    </xdr:from>
    <xdr:to>
      <xdr:col>111</xdr:col>
      <xdr:colOff>177800</xdr:colOff>
      <xdr:row>62</xdr:row>
      <xdr:rowOff>44768</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flipV="1">
          <a:off x="20434300" y="10664190"/>
          <a:ext cx="889000" cy="1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6350</xdr:rowOff>
    </xdr:from>
    <xdr:to>
      <xdr:col>102</xdr:col>
      <xdr:colOff>165100</xdr:colOff>
      <xdr:row>62</xdr:row>
      <xdr:rowOff>107950</xdr:rowOff>
    </xdr:to>
    <xdr:sp macro="" textlink="">
      <xdr:nvSpPr>
        <xdr:cNvPr id="459" name="楕円 458">
          <a:extLst>
            <a:ext uri="{FF2B5EF4-FFF2-40B4-BE49-F238E27FC236}">
              <a16:creationId xmlns:a16="http://schemas.microsoft.com/office/drawing/2014/main" id="{00000000-0008-0000-0E00-0000CB010000}"/>
            </a:ext>
          </a:extLst>
        </xdr:cNvPr>
        <xdr:cNvSpPr/>
      </xdr:nvSpPr>
      <xdr:spPr>
        <a:xfrm>
          <a:off x="19494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44768</xdr:rowOff>
    </xdr:from>
    <xdr:to>
      <xdr:col>107</xdr:col>
      <xdr:colOff>50800</xdr:colOff>
      <xdr:row>62</xdr:row>
      <xdr:rowOff>57150</xdr:rowOff>
    </xdr:to>
    <xdr:cxnSp macro="">
      <xdr:nvCxnSpPr>
        <xdr:cNvPr id="460" name="直線コネクタ 459">
          <a:extLst>
            <a:ext uri="{FF2B5EF4-FFF2-40B4-BE49-F238E27FC236}">
              <a16:creationId xmlns:a16="http://schemas.microsoft.com/office/drawing/2014/main" id="{00000000-0008-0000-0E00-0000CC010000}"/>
            </a:ext>
          </a:extLst>
        </xdr:cNvPr>
        <xdr:cNvCxnSpPr/>
      </xdr:nvCxnSpPr>
      <xdr:spPr>
        <a:xfrm flipV="1">
          <a:off x="19545300" y="10674668"/>
          <a:ext cx="889000" cy="1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93045</xdr:rowOff>
    </xdr:from>
    <xdr:ext cx="469744" cy="259045"/>
    <xdr:sp macro="" textlink="">
      <xdr:nvSpPr>
        <xdr:cNvPr id="461" name="n_1aveValue【学校施設】&#10;一人当たり面積">
          <a:extLst>
            <a:ext uri="{FF2B5EF4-FFF2-40B4-BE49-F238E27FC236}">
              <a16:creationId xmlns:a16="http://schemas.microsoft.com/office/drawing/2014/main" id="{00000000-0008-0000-0E00-0000CD010000}"/>
            </a:ext>
          </a:extLst>
        </xdr:cNvPr>
        <xdr:cNvSpPr txBox="1"/>
      </xdr:nvSpPr>
      <xdr:spPr>
        <a:xfrm>
          <a:off x="21075727" y="10208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121620</xdr:rowOff>
    </xdr:from>
    <xdr:ext cx="469744" cy="259045"/>
    <xdr:sp macro="" textlink="">
      <xdr:nvSpPr>
        <xdr:cNvPr id="462" name="n_2aveValue【学校施設】&#10;一人当たり面積">
          <a:extLst>
            <a:ext uri="{FF2B5EF4-FFF2-40B4-BE49-F238E27FC236}">
              <a16:creationId xmlns:a16="http://schemas.microsoft.com/office/drawing/2014/main" id="{00000000-0008-0000-0E00-0000CE010000}"/>
            </a:ext>
          </a:extLst>
        </xdr:cNvPr>
        <xdr:cNvSpPr txBox="1"/>
      </xdr:nvSpPr>
      <xdr:spPr>
        <a:xfrm>
          <a:off x="20199427" y="10237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57802</xdr:rowOff>
    </xdr:from>
    <xdr:ext cx="469744" cy="259045"/>
    <xdr:sp macro="" textlink="">
      <xdr:nvSpPr>
        <xdr:cNvPr id="463" name="n_3aveValue【学校施設】&#10;一人当たり面積">
          <a:extLst>
            <a:ext uri="{FF2B5EF4-FFF2-40B4-BE49-F238E27FC236}">
              <a16:creationId xmlns:a16="http://schemas.microsoft.com/office/drawing/2014/main" id="{00000000-0008-0000-0E00-0000CF010000}"/>
            </a:ext>
          </a:extLst>
        </xdr:cNvPr>
        <xdr:cNvSpPr txBox="1"/>
      </xdr:nvSpPr>
      <xdr:spPr>
        <a:xfrm>
          <a:off x="19310427" y="1017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76217</xdr:rowOff>
    </xdr:from>
    <xdr:ext cx="469744" cy="259045"/>
    <xdr:sp macro="" textlink="">
      <xdr:nvSpPr>
        <xdr:cNvPr id="464" name="n_1mainValue【学校施設】&#10;一人当たり面積">
          <a:extLst>
            <a:ext uri="{FF2B5EF4-FFF2-40B4-BE49-F238E27FC236}">
              <a16:creationId xmlns:a16="http://schemas.microsoft.com/office/drawing/2014/main" id="{00000000-0008-0000-0E00-0000D0010000}"/>
            </a:ext>
          </a:extLst>
        </xdr:cNvPr>
        <xdr:cNvSpPr txBox="1"/>
      </xdr:nvSpPr>
      <xdr:spPr>
        <a:xfrm>
          <a:off x="21075727" y="1070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86695</xdr:rowOff>
    </xdr:from>
    <xdr:ext cx="469744" cy="259045"/>
    <xdr:sp macro="" textlink="">
      <xdr:nvSpPr>
        <xdr:cNvPr id="465" name="n_2mainValue【学校施設】&#10;一人当たり面積">
          <a:extLst>
            <a:ext uri="{FF2B5EF4-FFF2-40B4-BE49-F238E27FC236}">
              <a16:creationId xmlns:a16="http://schemas.microsoft.com/office/drawing/2014/main" id="{00000000-0008-0000-0E00-0000D1010000}"/>
            </a:ext>
          </a:extLst>
        </xdr:cNvPr>
        <xdr:cNvSpPr txBox="1"/>
      </xdr:nvSpPr>
      <xdr:spPr>
        <a:xfrm>
          <a:off x="20199427" y="10716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99077</xdr:rowOff>
    </xdr:from>
    <xdr:ext cx="469744" cy="259045"/>
    <xdr:sp macro="" textlink="">
      <xdr:nvSpPr>
        <xdr:cNvPr id="466" name="n_3mainValue【学校施設】&#10;一人当たり面積">
          <a:extLst>
            <a:ext uri="{FF2B5EF4-FFF2-40B4-BE49-F238E27FC236}">
              <a16:creationId xmlns:a16="http://schemas.microsoft.com/office/drawing/2014/main" id="{00000000-0008-0000-0E00-0000D2010000}"/>
            </a:ext>
          </a:extLst>
        </xdr:cNvPr>
        <xdr:cNvSpPr txBox="1"/>
      </xdr:nvSpPr>
      <xdr:spPr>
        <a:xfrm>
          <a:off x="19310427" y="1072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67" name="正方形/長方形 466">
          <a:extLst>
            <a:ext uri="{FF2B5EF4-FFF2-40B4-BE49-F238E27FC236}">
              <a16:creationId xmlns:a16="http://schemas.microsoft.com/office/drawing/2014/main" id="{00000000-0008-0000-0E00-0000D3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68" name="正方形/長方形 467">
          <a:extLst>
            <a:ext uri="{FF2B5EF4-FFF2-40B4-BE49-F238E27FC236}">
              <a16:creationId xmlns:a16="http://schemas.microsoft.com/office/drawing/2014/main" id="{00000000-0008-0000-0E00-0000D4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69" name="正方形/長方形 468">
          <a:extLst>
            <a:ext uri="{FF2B5EF4-FFF2-40B4-BE49-F238E27FC236}">
              <a16:creationId xmlns:a16="http://schemas.microsoft.com/office/drawing/2014/main" id="{00000000-0008-0000-0E00-0000D5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70" name="正方形/長方形 469">
          <a:extLst>
            <a:ext uri="{FF2B5EF4-FFF2-40B4-BE49-F238E27FC236}">
              <a16:creationId xmlns:a16="http://schemas.microsoft.com/office/drawing/2014/main" id="{00000000-0008-0000-0E00-0000D6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71" name="正方形/長方形 470">
          <a:extLst>
            <a:ext uri="{FF2B5EF4-FFF2-40B4-BE49-F238E27FC236}">
              <a16:creationId xmlns:a16="http://schemas.microsoft.com/office/drawing/2014/main" id="{00000000-0008-0000-0E00-0000D7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72" name="正方形/長方形 471">
          <a:extLst>
            <a:ext uri="{FF2B5EF4-FFF2-40B4-BE49-F238E27FC236}">
              <a16:creationId xmlns:a16="http://schemas.microsoft.com/office/drawing/2014/main" id="{00000000-0008-0000-0E00-0000D8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73" name="正方形/長方形 472">
          <a:extLst>
            <a:ext uri="{FF2B5EF4-FFF2-40B4-BE49-F238E27FC236}">
              <a16:creationId xmlns:a16="http://schemas.microsoft.com/office/drawing/2014/main" id="{00000000-0008-0000-0E00-0000D9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74" name="正方形/長方形 473">
          <a:extLst>
            <a:ext uri="{FF2B5EF4-FFF2-40B4-BE49-F238E27FC236}">
              <a16:creationId xmlns:a16="http://schemas.microsoft.com/office/drawing/2014/main" id="{00000000-0008-0000-0E00-0000DA01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75" name="正方形/長方形 474">
          <a:extLst>
            <a:ext uri="{FF2B5EF4-FFF2-40B4-BE49-F238E27FC236}">
              <a16:creationId xmlns:a16="http://schemas.microsoft.com/office/drawing/2014/main" id="{00000000-0008-0000-0E00-0000DB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76" name="正方形/長方形 475">
          <a:extLst>
            <a:ext uri="{FF2B5EF4-FFF2-40B4-BE49-F238E27FC236}">
              <a16:creationId xmlns:a16="http://schemas.microsoft.com/office/drawing/2014/main" id="{00000000-0008-0000-0E00-0000DC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77" name="正方形/長方形 476">
          <a:extLst>
            <a:ext uri="{FF2B5EF4-FFF2-40B4-BE49-F238E27FC236}">
              <a16:creationId xmlns:a16="http://schemas.microsoft.com/office/drawing/2014/main" id="{00000000-0008-0000-0E00-0000DD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78" name="正方形/長方形 477">
          <a:extLst>
            <a:ext uri="{FF2B5EF4-FFF2-40B4-BE49-F238E27FC236}">
              <a16:creationId xmlns:a16="http://schemas.microsoft.com/office/drawing/2014/main" id="{00000000-0008-0000-0E00-0000DE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79" name="正方形/長方形 478">
          <a:extLst>
            <a:ext uri="{FF2B5EF4-FFF2-40B4-BE49-F238E27FC236}">
              <a16:creationId xmlns:a16="http://schemas.microsoft.com/office/drawing/2014/main" id="{00000000-0008-0000-0E00-0000DF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0" name="正方形/長方形 479">
          <a:extLst>
            <a:ext uri="{FF2B5EF4-FFF2-40B4-BE49-F238E27FC236}">
              <a16:creationId xmlns:a16="http://schemas.microsoft.com/office/drawing/2014/main" id="{00000000-0008-0000-0E00-0000E0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1" name="正方形/長方形 480">
          <a:extLst>
            <a:ext uri="{FF2B5EF4-FFF2-40B4-BE49-F238E27FC236}">
              <a16:creationId xmlns:a16="http://schemas.microsoft.com/office/drawing/2014/main" id="{00000000-0008-0000-0E00-0000E1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2" name="正方形/長方形 481">
          <a:extLst>
            <a:ext uri="{FF2B5EF4-FFF2-40B4-BE49-F238E27FC236}">
              <a16:creationId xmlns:a16="http://schemas.microsoft.com/office/drawing/2014/main" id="{00000000-0008-0000-0E00-0000E201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83" name="正方形/長方形 482">
          <a:extLst>
            <a:ext uri="{FF2B5EF4-FFF2-40B4-BE49-F238E27FC236}">
              <a16:creationId xmlns:a16="http://schemas.microsoft.com/office/drawing/2014/main" id="{00000000-0008-0000-0E00-0000E301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84" name="正方形/長方形 483">
          <a:extLst>
            <a:ext uri="{FF2B5EF4-FFF2-40B4-BE49-F238E27FC236}">
              <a16:creationId xmlns:a16="http://schemas.microsoft.com/office/drawing/2014/main" id="{00000000-0008-0000-0E00-0000E401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85" name="正方形/長方形 484">
          <a:extLst>
            <a:ext uri="{FF2B5EF4-FFF2-40B4-BE49-F238E27FC236}">
              <a16:creationId xmlns:a16="http://schemas.microsoft.com/office/drawing/2014/main" id="{00000000-0008-0000-0E00-0000E501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86" name="正方形/長方形 485">
          <a:extLst>
            <a:ext uri="{FF2B5EF4-FFF2-40B4-BE49-F238E27FC236}">
              <a16:creationId xmlns:a16="http://schemas.microsoft.com/office/drawing/2014/main" id="{00000000-0008-0000-0E00-0000E601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87" name="正方形/長方形 486">
          <a:extLst>
            <a:ext uri="{FF2B5EF4-FFF2-40B4-BE49-F238E27FC236}">
              <a16:creationId xmlns:a16="http://schemas.microsoft.com/office/drawing/2014/main" id="{00000000-0008-0000-0E00-0000E701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88" name="正方形/長方形 487">
          <a:extLst>
            <a:ext uri="{FF2B5EF4-FFF2-40B4-BE49-F238E27FC236}">
              <a16:creationId xmlns:a16="http://schemas.microsoft.com/office/drawing/2014/main" id="{00000000-0008-0000-0E00-0000E801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89" name="正方形/長方形 488">
          <a:extLst>
            <a:ext uri="{FF2B5EF4-FFF2-40B4-BE49-F238E27FC236}">
              <a16:creationId xmlns:a16="http://schemas.microsoft.com/office/drawing/2014/main" id="{00000000-0008-0000-0E00-0000E901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90" name="正方形/長方形 489">
          <a:extLst>
            <a:ext uri="{FF2B5EF4-FFF2-40B4-BE49-F238E27FC236}">
              <a16:creationId xmlns:a16="http://schemas.microsoft.com/office/drawing/2014/main" id="{00000000-0008-0000-0E00-0000EA01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91" name="テキスト ボックス 490">
          <a:extLst>
            <a:ext uri="{FF2B5EF4-FFF2-40B4-BE49-F238E27FC236}">
              <a16:creationId xmlns:a16="http://schemas.microsoft.com/office/drawing/2014/main" id="{00000000-0008-0000-0E00-0000EB01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92" name="直線コネクタ 491">
          <a:extLst>
            <a:ext uri="{FF2B5EF4-FFF2-40B4-BE49-F238E27FC236}">
              <a16:creationId xmlns:a16="http://schemas.microsoft.com/office/drawing/2014/main" id="{00000000-0008-0000-0E00-0000EC01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493" name="テキスト ボックス 492">
          <a:extLst>
            <a:ext uri="{FF2B5EF4-FFF2-40B4-BE49-F238E27FC236}">
              <a16:creationId xmlns:a16="http://schemas.microsoft.com/office/drawing/2014/main" id="{00000000-0008-0000-0E00-0000ED010000}"/>
            </a:ext>
          </a:extLst>
        </xdr:cNvPr>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494" name="直線コネクタ 493">
          <a:extLst>
            <a:ext uri="{FF2B5EF4-FFF2-40B4-BE49-F238E27FC236}">
              <a16:creationId xmlns:a16="http://schemas.microsoft.com/office/drawing/2014/main" id="{00000000-0008-0000-0E00-0000EE01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495" name="テキスト ボックス 494">
          <a:extLst>
            <a:ext uri="{FF2B5EF4-FFF2-40B4-BE49-F238E27FC236}">
              <a16:creationId xmlns:a16="http://schemas.microsoft.com/office/drawing/2014/main" id="{00000000-0008-0000-0E00-0000EF010000}"/>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496" name="直線コネクタ 495">
          <a:extLst>
            <a:ext uri="{FF2B5EF4-FFF2-40B4-BE49-F238E27FC236}">
              <a16:creationId xmlns:a16="http://schemas.microsoft.com/office/drawing/2014/main" id="{00000000-0008-0000-0E00-0000F001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497" name="テキスト ボックス 496">
          <a:extLst>
            <a:ext uri="{FF2B5EF4-FFF2-40B4-BE49-F238E27FC236}">
              <a16:creationId xmlns:a16="http://schemas.microsoft.com/office/drawing/2014/main" id="{00000000-0008-0000-0E00-0000F101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498" name="直線コネクタ 497">
          <a:extLst>
            <a:ext uri="{FF2B5EF4-FFF2-40B4-BE49-F238E27FC236}">
              <a16:creationId xmlns:a16="http://schemas.microsoft.com/office/drawing/2014/main" id="{00000000-0008-0000-0E00-0000F201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499" name="テキスト ボックス 498">
          <a:extLst>
            <a:ext uri="{FF2B5EF4-FFF2-40B4-BE49-F238E27FC236}">
              <a16:creationId xmlns:a16="http://schemas.microsoft.com/office/drawing/2014/main" id="{00000000-0008-0000-0E00-0000F301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00" name="直線コネクタ 499">
          <a:extLst>
            <a:ext uri="{FF2B5EF4-FFF2-40B4-BE49-F238E27FC236}">
              <a16:creationId xmlns:a16="http://schemas.microsoft.com/office/drawing/2014/main" id="{00000000-0008-0000-0E00-0000F401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01" name="テキスト ボックス 500">
          <a:extLst>
            <a:ext uri="{FF2B5EF4-FFF2-40B4-BE49-F238E27FC236}">
              <a16:creationId xmlns:a16="http://schemas.microsoft.com/office/drawing/2014/main" id="{00000000-0008-0000-0E00-0000F501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02" name="直線コネクタ 501">
          <a:extLst>
            <a:ext uri="{FF2B5EF4-FFF2-40B4-BE49-F238E27FC236}">
              <a16:creationId xmlns:a16="http://schemas.microsoft.com/office/drawing/2014/main" id="{00000000-0008-0000-0E00-0000F601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03" name="テキスト ボックス 502">
          <a:extLst>
            <a:ext uri="{FF2B5EF4-FFF2-40B4-BE49-F238E27FC236}">
              <a16:creationId xmlns:a16="http://schemas.microsoft.com/office/drawing/2014/main" id="{00000000-0008-0000-0E00-0000F7010000}"/>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04" name="直線コネクタ 503">
          <a:extLst>
            <a:ext uri="{FF2B5EF4-FFF2-40B4-BE49-F238E27FC236}">
              <a16:creationId xmlns:a16="http://schemas.microsoft.com/office/drawing/2014/main" id="{00000000-0008-0000-0E00-0000F801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05" name="テキスト ボックス 504">
          <a:extLst>
            <a:ext uri="{FF2B5EF4-FFF2-40B4-BE49-F238E27FC236}">
              <a16:creationId xmlns:a16="http://schemas.microsoft.com/office/drawing/2014/main" id="{00000000-0008-0000-0E00-0000F901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06" name="【公民館】&#10;有形固定資産減価償却率グラフ枠">
          <a:extLst>
            <a:ext uri="{FF2B5EF4-FFF2-40B4-BE49-F238E27FC236}">
              <a16:creationId xmlns:a16="http://schemas.microsoft.com/office/drawing/2014/main" id="{00000000-0008-0000-0E00-0000FA01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38100</xdr:rowOff>
    </xdr:to>
    <xdr:cxnSp macro="">
      <xdr:nvCxnSpPr>
        <xdr:cNvPr id="507" name="直線コネクタ 506">
          <a:extLst>
            <a:ext uri="{FF2B5EF4-FFF2-40B4-BE49-F238E27FC236}">
              <a16:creationId xmlns:a16="http://schemas.microsoft.com/office/drawing/2014/main" id="{00000000-0008-0000-0E00-0000FB010000}"/>
            </a:ext>
          </a:extLst>
        </xdr:cNvPr>
        <xdr:cNvCxnSpPr/>
      </xdr:nvCxnSpPr>
      <xdr:spPr>
        <a:xfrm flipV="1">
          <a:off x="16318864" y="17145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41927</xdr:rowOff>
    </xdr:from>
    <xdr:ext cx="405111" cy="259045"/>
    <xdr:sp macro="" textlink="">
      <xdr:nvSpPr>
        <xdr:cNvPr id="508" name="【公民館】&#10;有形固定資産減価償却率最小値テキスト">
          <a:extLst>
            <a:ext uri="{FF2B5EF4-FFF2-40B4-BE49-F238E27FC236}">
              <a16:creationId xmlns:a16="http://schemas.microsoft.com/office/drawing/2014/main" id="{00000000-0008-0000-0E00-0000FC010000}"/>
            </a:ext>
          </a:extLst>
        </xdr:cNvPr>
        <xdr:cNvSpPr txBox="1"/>
      </xdr:nvSpPr>
      <xdr:spPr>
        <a:xfrm>
          <a:off x="16357600" y="185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38100</xdr:rowOff>
    </xdr:from>
    <xdr:to>
      <xdr:col>86</xdr:col>
      <xdr:colOff>25400</xdr:colOff>
      <xdr:row>108</xdr:row>
      <xdr:rowOff>38100</xdr:rowOff>
    </xdr:to>
    <xdr:cxnSp macro="">
      <xdr:nvCxnSpPr>
        <xdr:cNvPr id="509" name="直線コネクタ 508">
          <a:extLst>
            <a:ext uri="{FF2B5EF4-FFF2-40B4-BE49-F238E27FC236}">
              <a16:creationId xmlns:a16="http://schemas.microsoft.com/office/drawing/2014/main" id="{00000000-0008-0000-0E00-0000FD010000}"/>
            </a:ext>
          </a:extLst>
        </xdr:cNvPr>
        <xdr:cNvCxnSpPr/>
      </xdr:nvCxnSpPr>
      <xdr:spPr>
        <a:xfrm>
          <a:off x="16230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510" name="【公民館】&#10;有形固定資産減価償却率最大値テキスト">
          <a:extLst>
            <a:ext uri="{FF2B5EF4-FFF2-40B4-BE49-F238E27FC236}">
              <a16:creationId xmlns:a16="http://schemas.microsoft.com/office/drawing/2014/main" id="{00000000-0008-0000-0E00-0000FE010000}"/>
            </a:ext>
          </a:extLst>
        </xdr:cNvPr>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11" name="直線コネクタ 510">
          <a:extLst>
            <a:ext uri="{FF2B5EF4-FFF2-40B4-BE49-F238E27FC236}">
              <a16:creationId xmlns:a16="http://schemas.microsoft.com/office/drawing/2014/main" id="{00000000-0008-0000-0E00-0000FF010000}"/>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59072</xdr:rowOff>
    </xdr:from>
    <xdr:ext cx="405111" cy="259045"/>
    <xdr:sp macro="" textlink="">
      <xdr:nvSpPr>
        <xdr:cNvPr id="512" name="【公民館】&#10;有形固定資産減価償却率平均値テキスト">
          <a:extLst>
            <a:ext uri="{FF2B5EF4-FFF2-40B4-BE49-F238E27FC236}">
              <a16:creationId xmlns:a16="http://schemas.microsoft.com/office/drawing/2014/main" id="{00000000-0008-0000-0E00-000000020000}"/>
            </a:ext>
          </a:extLst>
        </xdr:cNvPr>
        <xdr:cNvSpPr txBox="1"/>
      </xdr:nvSpPr>
      <xdr:spPr>
        <a:xfrm>
          <a:off x="16357600" y="17889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80645</xdr:rowOff>
    </xdr:from>
    <xdr:to>
      <xdr:col>85</xdr:col>
      <xdr:colOff>177800</xdr:colOff>
      <xdr:row>105</xdr:row>
      <xdr:rowOff>10795</xdr:rowOff>
    </xdr:to>
    <xdr:sp macro="" textlink="">
      <xdr:nvSpPr>
        <xdr:cNvPr id="513" name="フローチャート: 判断 512">
          <a:extLst>
            <a:ext uri="{FF2B5EF4-FFF2-40B4-BE49-F238E27FC236}">
              <a16:creationId xmlns:a16="http://schemas.microsoft.com/office/drawing/2014/main" id="{00000000-0008-0000-0E00-000001020000}"/>
            </a:ext>
          </a:extLst>
        </xdr:cNvPr>
        <xdr:cNvSpPr/>
      </xdr:nvSpPr>
      <xdr:spPr>
        <a:xfrm>
          <a:off x="16268700" y="1791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86361</xdr:rowOff>
    </xdr:from>
    <xdr:to>
      <xdr:col>81</xdr:col>
      <xdr:colOff>101600</xdr:colOff>
      <xdr:row>105</xdr:row>
      <xdr:rowOff>16511</xdr:rowOff>
    </xdr:to>
    <xdr:sp macro="" textlink="">
      <xdr:nvSpPr>
        <xdr:cNvPr id="514" name="フローチャート: 判断 513">
          <a:extLst>
            <a:ext uri="{FF2B5EF4-FFF2-40B4-BE49-F238E27FC236}">
              <a16:creationId xmlns:a16="http://schemas.microsoft.com/office/drawing/2014/main" id="{00000000-0008-0000-0E00-000002020000}"/>
            </a:ext>
          </a:extLst>
        </xdr:cNvPr>
        <xdr:cNvSpPr/>
      </xdr:nvSpPr>
      <xdr:spPr>
        <a:xfrm>
          <a:off x="15430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101600</xdr:rowOff>
    </xdr:from>
    <xdr:to>
      <xdr:col>76</xdr:col>
      <xdr:colOff>165100</xdr:colOff>
      <xdr:row>105</xdr:row>
      <xdr:rowOff>31750</xdr:rowOff>
    </xdr:to>
    <xdr:sp macro="" textlink="">
      <xdr:nvSpPr>
        <xdr:cNvPr id="515" name="フローチャート: 判断 514">
          <a:extLst>
            <a:ext uri="{FF2B5EF4-FFF2-40B4-BE49-F238E27FC236}">
              <a16:creationId xmlns:a16="http://schemas.microsoft.com/office/drawing/2014/main" id="{00000000-0008-0000-0E00-000003020000}"/>
            </a:ext>
          </a:extLst>
        </xdr:cNvPr>
        <xdr:cNvSpPr/>
      </xdr:nvSpPr>
      <xdr:spPr>
        <a:xfrm>
          <a:off x="145415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147320</xdr:rowOff>
    </xdr:from>
    <xdr:to>
      <xdr:col>72</xdr:col>
      <xdr:colOff>38100</xdr:colOff>
      <xdr:row>105</xdr:row>
      <xdr:rowOff>77470</xdr:rowOff>
    </xdr:to>
    <xdr:sp macro="" textlink="">
      <xdr:nvSpPr>
        <xdr:cNvPr id="516" name="フローチャート: 判断 515">
          <a:extLst>
            <a:ext uri="{FF2B5EF4-FFF2-40B4-BE49-F238E27FC236}">
              <a16:creationId xmlns:a16="http://schemas.microsoft.com/office/drawing/2014/main" id="{00000000-0008-0000-0E00-000004020000}"/>
            </a:ext>
          </a:extLst>
        </xdr:cNvPr>
        <xdr:cNvSpPr/>
      </xdr:nvSpPr>
      <xdr:spPr>
        <a:xfrm>
          <a:off x="13652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18" name="テキスト ボックス 517">
          <a:extLst>
            <a:ext uri="{FF2B5EF4-FFF2-40B4-BE49-F238E27FC236}">
              <a16:creationId xmlns:a16="http://schemas.microsoft.com/office/drawing/2014/main" id="{00000000-0008-0000-0E00-000006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19" name="テキスト ボックス 518">
          <a:extLst>
            <a:ext uri="{FF2B5EF4-FFF2-40B4-BE49-F238E27FC236}">
              <a16:creationId xmlns:a16="http://schemas.microsoft.com/office/drawing/2014/main" id="{00000000-0008-0000-0E00-000007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20" name="テキスト ボックス 519">
          <a:extLst>
            <a:ext uri="{FF2B5EF4-FFF2-40B4-BE49-F238E27FC236}">
              <a16:creationId xmlns:a16="http://schemas.microsoft.com/office/drawing/2014/main" id="{00000000-0008-0000-0E00-000008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21" name="テキスト ボックス 520">
          <a:extLst>
            <a:ext uri="{FF2B5EF4-FFF2-40B4-BE49-F238E27FC236}">
              <a16:creationId xmlns:a16="http://schemas.microsoft.com/office/drawing/2014/main" id="{00000000-0008-0000-0E00-000009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61595</xdr:rowOff>
    </xdr:from>
    <xdr:to>
      <xdr:col>81</xdr:col>
      <xdr:colOff>101600</xdr:colOff>
      <xdr:row>102</xdr:row>
      <xdr:rowOff>163195</xdr:rowOff>
    </xdr:to>
    <xdr:sp macro="" textlink="">
      <xdr:nvSpPr>
        <xdr:cNvPr id="522" name="楕円 521">
          <a:extLst>
            <a:ext uri="{FF2B5EF4-FFF2-40B4-BE49-F238E27FC236}">
              <a16:creationId xmlns:a16="http://schemas.microsoft.com/office/drawing/2014/main" id="{00000000-0008-0000-0E00-00000A020000}"/>
            </a:ext>
          </a:extLst>
        </xdr:cNvPr>
        <xdr:cNvSpPr/>
      </xdr:nvSpPr>
      <xdr:spPr>
        <a:xfrm>
          <a:off x="15430500" y="1754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101600</xdr:rowOff>
    </xdr:from>
    <xdr:to>
      <xdr:col>76</xdr:col>
      <xdr:colOff>165100</xdr:colOff>
      <xdr:row>103</xdr:row>
      <xdr:rowOff>31750</xdr:rowOff>
    </xdr:to>
    <xdr:sp macro="" textlink="">
      <xdr:nvSpPr>
        <xdr:cNvPr id="523" name="楕円 522">
          <a:extLst>
            <a:ext uri="{FF2B5EF4-FFF2-40B4-BE49-F238E27FC236}">
              <a16:creationId xmlns:a16="http://schemas.microsoft.com/office/drawing/2014/main" id="{00000000-0008-0000-0E00-00000B020000}"/>
            </a:ext>
          </a:extLst>
        </xdr:cNvPr>
        <xdr:cNvSpPr/>
      </xdr:nvSpPr>
      <xdr:spPr>
        <a:xfrm>
          <a:off x="14541500" y="1758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112395</xdr:rowOff>
    </xdr:from>
    <xdr:to>
      <xdr:col>81</xdr:col>
      <xdr:colOff>50800</xdr:colOff>
      <xdr:row>102</xdr:row>
      <xdr:rowOff>152400</xdr:rowOff>
    </xdr:to>
    <xdr:cxnSp macro="">
      <xdr:nvCxnSpPr>
        <xdr:cNvPr id="524" name="直線コネクタ 523">
          <a:extLst>
            <a:ext uri="{FF2B5EF4-FFF2-40B4-BE49-F238E27FC236}">
              <a16:creationId xmlns:a16="http://schemas.microsoft.com/office/drawing/2014/main" id="{00000000-0008-0000-0E00-00000C020000}"/>
            </a:ext>
          </a:extLst>
        </xdr:cNvPr>
        <xdr:cNvCxnSpPr/>
      </xdr:nvCxnSpPr>
      <xdr:spPr>
        <a:xfrm flipV="1">
          <a:off x="14592300" y="176002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12064</xdr:rowOff>
    </xdr:from>
    <xdr:to>
      <xdr:col>72</xdr:col>
      <xdr:colOff>38100</xdr:colOff>
      <xdr:row>107</xdr:row>
      <xdr:rowOff>113664</xdr:rowOff>
    </xdr:to>
    <xdr:sp macro="" textlink="">
      <xdr:nvSpPr>
        <xdr:cNvPr id="525" name="楕円 524">
          <a:extLst>
            <a:ext uri="{FF2B5EF4-FFF2-40B4-BE49-F238E27FC236}">
              <a16:creationId xmlns:a16="http://schemas.microsoft.com/office/drawing/2014/main" id="{00000000-0008-0000-0E00-00000D020000}"/>
            </a:ext>
          </a:extLst>
        </xdr:cNvPr>
        <xdr:cNvSpPr/>
      </xdr:nvSpPr>
      <xdr:spPr>
        <a:xfrm>
          <a:off x="13652500" y="1835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152400</xdr:rowOff>
    </xdr:from>
    <xdr:to>
      <xdr:col>76</xdr:col>
      <xdr:colOff>114300</xdr:colOff>
      <xdr:row>107</xdr:row>
      <xdr:rowOff>62864</xdr:rowOff>
    </xdr:to>
    <xdr:cxnSp macro="">
      <xdr:nvCxnSpPr>
        <xdr:cNvPr id="526" name="直線コネクタ 525">
          <a:extLst>
            <a:ext uri="{FF2B5EF4-FFF2-40B4-BE49-F238E27FC236}">
              <a16:creationId xmlns:a16="http://schemas.microsoft.com/office/drawing/2014/main" id="{00000000-0008-0000-0E00-00000E020000}"/>
            </a:ext>
          </a:extLst>
        </xdr:cNvPr>
        <xdr:cNvCxnSpPr/>
      </xdr:nvCxnSpPr>
      <xdr:spPr>
        <a:xfrm flipV="1">
          <a:off x="13703300" y="17640300"/>
          <a:ext cx="889000" cy="76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7638</xdr:rowOff>
    </xdr:from>
    <xdr:ext cx="405111" cy="259045"/>
    <xdr:sp macro="" textlink="">
      <xdr:nvSpPr>
        <xdr:cNvPr id="527" name="n_1aveValue【公民館】&#10;有形固定資産減価償却率">
          <a:extLst>
            <a:ext uri="{FF2B5EF4-FFF2-40B4-BE49-F238E27FC236}">
              <a16:creationId xmlns:a16="http://schemas.microsoft.com/office/drawing/2014/main" id="{00000000-0008-0000-0E00-00000F020000}"/>
            </a:ext>
          </a:extLst>
        </xdr:cNvPr>
        <xdr:cNvSpPr txBox="1"/>
      </xdr:nvSpPr>
      <xdr:spPr>
        <a:xfrm>
          <a:off x="15266044" y="1800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22877</xdr:rowOff>
    </xdr:from>
    <xdr:ext cx="405111" cy="259045"/>
    <xdr:sp macro="" textlink="">
      <xdr:nvSpPr>
        <xdr:cNvPr id="528" name="n_2aveValue【公民館】&#10;有形固定資産減価償却率">
          <a:extLst>
            <a:ext uri="{FF2B5EF4-FFF2-40B4-BE49-F238E27FC236}">
              <a16:creationId xmlns:a16="http://schemas.microsoft.com/office/drawing/2014/main" id="{00000000-0008-0000-0E00-000010020000}"/>
            </a:ext>
          </a:extLst>
        </xdr:cNvPr>
        <xdr:cNvSpPr txBox="1"/>
      </xdr:nvSpPr>
      <xdr:spPr>
        <a:xfrm>
          <a:off x="14389744" y="1802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93997</xdr:rowOff>
    </xdr:from>
    <xdr:ext cx="405111" cy="259045"/>
    <xdr:sp macro="" textlink="">
      <xdr:nvSpPr>
        <xdr:cNvPr id="529" name="n_3aveValue【公民館】&#10;有形固定資産減価償却率">
          <a:extLst>
            <a:ext uri="{FF2B5EF4-FFF2-40B4-BE49-F238E27FC236}">
              <a16:creationId xmlns:a16="http://schemas.microsoft.com/office/drawing/2014/main" id="{00000000-0008-0000-0E00-000011020000}"/>
            </a:ext>
          </a:extLst>
        </xdr:cNvPr>
        <xdr:cNvSpPr txBox="1"/>
      </xdr:nvSpPr>
      <xdr:spPr>
        <a:xfrm>
          <a:off x="13500744" y="1775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8272</xdr:rowOff>
    </xdr:from>
    <xdr:ext cx="405111" cy="259045"/>
    <xdr:sp macro="" textlink="">
      <xdr:nvSpPr>
        <xdr:cNvPr id="530" name="n_1mainValue【公民館】&#10;有形固定資産減価償却率">
          <a:extLst>
            <a:ext uri="{FF2B5EF4-FFF2-40B4-BE49-F238E27FC236}">
              <a16:creationId xmlns:a16="http://schemas.microsoft.com/office/drawing/2014/main" id="{00000000-0008-0000-0E00-000012020000}"/>
            </a:ext>
          </a:extLst>
        </xdr:cNvPr>
        <xdr:cNvSpPr txBox="1"/>
      </xdr:nvSpPr>
      <xdr:spPr>
        <a:xfrm>
          <a:off x="15266044" y="1732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48277</xdr:rowOff>
    </xdr:from>
    <xdr:ext cx="405111" cy="259045"/>
    <xdr:sp macro="" textlink="">
      <xdr:nvSpPr>
        <xdr:cNvPr id="531" name="n_2mainValue【公民館】&#10;有形固定資産減価償却率">
          <a:extLst>
            <a:ext uri="{FF2B5EF4-FFF2-40B4-BE49-F238E27FC236}">
              <a16:creationId xmlns:a16="http://schemas.microsoft.com/office/drawing/2014/main" id="{00000000-0008-0000-0E00-000013020000}"/>
            </a:ext>
          </a:extLst>
        </xdr:cNvPr>
        <xdr:cNvSpPr txBox="1"/>
      </xdr:nvSpPr>
      <xdr:spPr>
        <a:xfrm>
          <a:off x="14389744" y="1736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104791</xdr:rowOff>
    </xdr:from>
    <xdr:ext cx="405111" cy="259045"/>
    <xdr:sp macro="" textlink="">
      <xdr:nvSpPr>
        <xdr:cNvPr id="532" name="n_3mainValue【公民館】&#10;有形固定資産減価償却率">
          <a:extLst>
            <a:ext uri="{FF2B5EF4-FFF2-40B4-BE49-F238E27FC236}">
              <a16:creationId xmlns:a16="http://schemas.microsoft.com/office/drawing/2014/main" id="{00000000-0008-0000-0E00-000014020000}"/>
            </a:ext>
          </a:extLst>
        </xdr:cNvPr>
        <xdr:cNvSpPr txBox="1"/>
      </xdr:nvSpPr>
      <xdr:spPr>
        <a:xfrm>
          <a:off x="13500744" y="18449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33" name="正方形/長方形 532">
          <a:extLst>
            <a:ext uri="{FF2B5EF4-FFF2-40B4-BE49-F238E27FC236}">
              <a16:creationId xmlns:a16="http://schemas.microsoft.com/office/drawing/2014/main" id="{00000000-0008-0000-0E00-000015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34" name="正方形/長方形 533">
          <a:extLst>
            <a:ext uri="{FF2B5EF4-FFF2-40B4-BE49-F238E27FC236}">
              <a16:creationId xmlns:a16="http://schemas.microsoft.com/office/drawing/2014/main" id="{00000000-0008-0000-0E00-000016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35" name="正方形/長方形 534">
          <a:extLst>
            <a:ext uri="{FF2B5EF4-FFF2-40B4-BE49-F238E27FC236}">
              <a16:creationId xmlns:a16="http://schemas.microsoft.com/office/drawing/2014/main" id="{00000000-0008-0000-0E00-000017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36" name="正方形/長方形 535">
          <a:extLst>
            <a:ext uri="{FF2B5EF4-FFF2-40B4-BE49-F238E27FC236}">
              <a16:creationId xmlns:a16="http://schemas.microsoft.com/office/drawing/2014/main" id="{00000000-0008-0000-0E00-000018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37" name="正方形/長方形 536">
          <a:extLst>
            <a:ext uri="{FF2B5EF4-FFF2-40B4-BE49-F238E27FC236}">
              <a16:creationId xmlns:a16="http://schemas.microsoft.com/office/drawing/2014/main" id="{00000000-0008-0000-0E00-000019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38" name="正方形/長方形 537">
          <a:extLst>
            <a:ext uri="{FF2B5EF4-FFF2-40B4-BE49-F238E27FC236}">
              <a16:creationId xmlns:a16="http://schemas.microsoft.com/office/drawing/2014/main" id="{00000000-0008-0000-0E00-00001A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39" name="正方形/長方形 538">
          <a:extLst>
            <a:ext uri="{FF2B5EF4-FFF2-40B4-BE49-F238E27FC236}">
              <a16:creationId xmlns:a16="http://schemas.microsoft.com/office/drawing/2014/main" id="{00000000-0008-0000-0E00-00001B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40" name="正方形/長方形 539">
          <a:extLst>
            <a:ext uri="{FF2B5EF4-FFF2-40B4-BE49-F238E27FC236}">
              <a16:creationId xmlns:a16="http://schemas.microsoft.com/office/drawing/2014/main" id="{00000000-0008-0000-0E00-00001C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41" name="テキスト ボックス 540">
          <a:extLst>
            <a:ext uri="{FF2B5EF4-FFF2-40B4-BE49-F238E27FC236}">
              <a16:creationId xmlns:a16="http://schemas.microsoft.com/office/drawing/2014/main" id="{00000000-0008-0000-0E00-00001D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42" name="直線コネクタ 541">
          <a:extLst>
            <a:ext uri="{FF2B5EF4-FFF2-40B4-BE49-F238E27FC236}">
              <a16:creationId xmlns:a16="http://schemas.microsoft.com/office/drawing/2014/main" id="{00000000-0008-0000-0E00-00001E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43" name="直線コネクタ 542">
          <a:extLst>
            <a:ext uri="{FF2B5EF4-FFF2-40B4-BE49-F238E27FC236}">
              <a16:creationId xmlns:a16="http://schemas.microsoft.com/office/drawing/2014/main" id="{00000000-0008-0000-0E00-00001F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44" name="テキスト ボックス 543">
          <a:extLst>
            <a:ext uri="{FF2B5EF4-FFF2-40B4-BE49-F238E27FC236}">
              <a16:creationId xmlns:a16="http://schemas.microsoft.com/office/drawing/2014/main" id="{00000000-0008-0000-0E00-000020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45" name="直線コネクタ 544">
          <a:extLst>
            <a:ext uri="{FF2B5EF4-FFF2-40B4-BE49-F238E27FC236}">
              <a16:creationId xmlns:a16="http://schemas.microsoft.com/office/drawing/2014/main" id="{00000000-0008-0000-0E00-000021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46" name="テキスト ボックス 545">
          <a:extLst>
            <a:ext uri="{FF2B5EF4-FFF2-40B4-BE49-F238E27FC236}">
              <a16:creationId xmlns:a16="http://schemas.microsoft.com/office/drawing/2014/main" id="{00000000-0008-0000-0E00-000022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47" name="直線コネクタ 546">
          <a:extLst>
            <a:ext uri="{FF2B5EF4-FFF2-40B4-BE49-F238E27FC236}">
              <a16:creationId xmlns:a16="http://schemas.microsoft.com/office/drawing/2014/main" id="{00000000-0008-0000-0E00-000023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48" name="テキスト ボックス 547">
          <a:extLst>
            <a:ext uri="{FF2B5EF4-FFF2-40B4-BE49-F238E27FC236}">
              <a16:creationId xmlns:a16="http://schemas.microsoft.com/office/drawing/2014/main" id="{00000000-0008-0000-0E00-000024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49" name="直線コネクタ 548">
          <a:extLst>
            <a:ext uri="{FF2B5EF4-FFF2-40B4-BE49-F238E27FC236}">
              <a16:creationId xmlns:a16="http://schemas.microsoft.com/office/drawing/2014/main" id="{00000000-0008-0000-0E00-000025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50" name="テキスト ボックス 549">
          <a:extLst>
            <a:ext uri="{FF2B5EF4-FFF2-40B4-BE49-F238E27FC236}">
              <a16:creationId xmlns:a16="http://schemas.microsoft.com/office/drawing/2014/main" id="{00000000-0008-0000-0E00-000026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51" name="直線コネクタ 550">
          <a:extLst>
            <a:ext uri="{FF2B5EF4-FFF2-40B4-BE49-F238E27FC236}">
              <a16:creationId xmlns:a16="http://schemas.microsoft.com/office/drawing/2014/main" id="{00000000-0008-0000-0E00-000027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52" name="テキスト ボックス 551">
          <a:extLst>
            <a:ext uri="{FF2B5EF4-FFF2-40B4-BE49-F238E27FC236}">
              <a16:creationId xmlns:a16="http://schemas.microsoft.com/office/drawing/2014/main" id="{00000000-0008-0000-0E00-000028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53" name="直線コネクタ 552">
          <a:extLst>
            <a:ext uri="{FF2B5EF4-FFF2-40B4-BE49-F238E27FC236}">
              <a16:creationId xmlns:a16="http://schemas.microsoft.com/office/drawing/2014/main" id="{00000000-0008-0000-0E00-000029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54" name="テキスト ボックス 553">
          <a:extLst>
            <a:ext uri="{FF2B5EF4-FFF2-40B4-BE49-F238E27FC236}">
              <a16:creationId xmlns:a16="http://schemas.microsoft.com/office/drawing/2014/main" id="{00000000-0008-0000-0E00-00002A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55" name="【公民館】&#10;一人当たり面積グラフ枠">
          <a:extLst>
            <a:ext uri="{FF2B5EF4-FFF2-40B4-BE49-F238E27FC236}">
              <a16:creationId xmlns:a16="http://schemas.microsoft.com/office/drawing/2014/main" id="{00000000-0008-0000-0E00-00002B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110489</xdr:rowOff>
    </xdr:from>
    <xdr:to>
      <xdr:col>116</xdr:col>
      <xdr:colOff>62864</xdr:colOff>
      <xdr:row>108</xdr:row>
      <xdr:rowOff>144780</xdr:rowOff>
    </xdr:to>
    <xdr:cxnSp macro="">
      <xdr:nvCxnSpPr>
        <xdr:cNvPr id="556" name="直線コネクタ 555">
          <a:extLst>
            <a:ext uri="{FF2B5EF4-FFF2-40B4-BE49-F238E27FC236}">
              <a16:creationId xmlns:a16="http://schemas.microsoft.com/office/drawing/2014/main" id="{00000000-0008-0000-0E00-00002C020000}"/>
            </a:ext>
          </a:extLst>
        </xdr:cNvPr>
        <xdr:cNvCxnSpPr/>
      </xdr:nvCxnSpPr>
      <xdr:spPr>
        <a:xfrm flipV="1">
          <a:off x="22160864" y="17084039"/>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148607</xdr:rowOff>
    </xdr:from>
    <xdr:ext cx="469744" cy="259045"/>
    <xdr:sp macro="" textlink="">
      <xdr:nvSpPr>
        <xdr:cNvPr id="557" name="【公民館】&#10;一人当たり面積最小値テキスト">
          <a:extLst>
            <a:ext uri="{FF2B5EF4-FFF2-40B4-BE49-F238E27FC236}">
              <a16:creationId xmlns:a16="http://schemas.microsoft.com/office/drawing/2014/main" id="{00000000-0008-0000-0E00-00002D020000}"/>
            </a:ext>
          </a:extLst>
        </xdr:cNvPr>
        <xdr:cNvSpPr txBox="1"/>
      </xdr:nvSpPr>
      <xdr:spPr>
        <a:xfrm>
          <a:off x="22199600" y="186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144780</xdr:rowOff>
    </xdr:from>
    <xdr:to>
      <xdr:col>116</xdr:col>
      <xdr:colOff>152400</xdr:colOff>
      <xdr:row>108</xdr:row>
      <xdr:rowOff>144780</xdr:rowOff>
    </xdr:to>
    <xdr:cxnSp macro="">
      <xdr:nvCxnSpPr>
        <xdr:cNvPr id="558" name="直線コネクタ 557">
          <a:extLst>
            <a:ext uri="{FF2B5EF4-FFF2-40B4-BE49-F238E27FC236}">
              <a16:creationId xmlns:a16="http://schemas.microsoft.com/office/drawing/2014/main" id="{00000000-0008-0000-0E00-00002E020000}"/>
            </a:ext>
          </a:extLst>
        </xdr:cNvPr>
        <xdr:cNvCxnSpPr/>
      </xdr:nvCxnSpPr>
      <xdr:spPr>
        <a:xfrm>
          <a:off x="22072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57166</xdr:rowOff>
    </xdr:from>
    <xdr:ext cx="469744" cy="259045"/>
    <xdr:sp macro="" textlink="">
      <xdr:nvSpPr>
        <xdr:cNvPr id="559" name="【公民館】&#10;一人当たり面積最大値テキスト">
          <a:extLst>
            <a:ext uri="{FF2B5EF4-FFF2-40B4-BE49-F238E27FC236}">
              <a16:creationId xmlns:a16="http://schemas.microsoft.com/office/drawing/2014/main" id="{00000000-0008-0000-0E00-00002F020000}"/>
            </a:ext>
          </a:extLst>
        </xdr:cNvPr>
        <xdr:cNvSpPr txBox="1"/>
      </xdr:nvSpPr>
      <xdr:spPr>
        <a:xfrm>
          <a:off x="22199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110489</xdr:rowOff>
    </xdr:from>
    <xdr:to>
      <xdr:col>116</xdr:col>
      <xdr:colOff>152400</xdr:colOff>
      <xdr:row>99</xdr:row>
      <xdr:rowOff>110489</xdr:rowOff>
    </xdr:to>
    <xdr:cxnSp macro="">
      <xdr:nvCxnSpPr>
        <xdr:cNvPr id="560" name="直線コネクタ 559">
          <a:extLst>
            <a:ext uri="{FF2B5EF4-FFF2-40B4-BE49-F238E27FC236}">
              <a16:creationId xmlns:a16="http://schemas.microsoft.com/office/drawing/2014/main" id="{00000000-0008-0000-0E00-000030020000}"/>
            </a:ext>
          </a:extLst>
        </xdr:cNvPr>
        <xdr:cNvCxnSpPr/>
      </xdr:nvCxnSpPr>
      <xdr:spPr>
        <a:xfrm>
          <a:off x="22072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72407</xdr:rowOff>
    </xdr:from>
    <xdr:ext cx="469744" cy="259045"/>
    <xdr:sp macro="" textlink="">
      <xdr:nvSpPr>
        <xdr:cNvPr id="561" name="【公民館】&#10;一人当たり面積平均値テキスト">
          <a:extLst>
            <a:ext uri="{FF2B5EF4-FFF2-40B4-BE49-F238E27FC236}">
              <a16:creationId xmlns:a16="http://schemas.microsoft.com/office/drawing/2014/main" id="{00000000-0008-0000-0E00-000031020000}"/>
            </a:ext>
          </a:extLst>
        </xdr:cNvPr>
        <xdr:cNvSpPr txBox="1"/>
      </xdr:nvSpPr>
      <xdr:spPr>
        <a:xfrm>
          <a:off x="22199600" y="18074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93980</xdr:rowOff>
    </xdr:from>
    <xdr:to>
      <xdr:col>116</xdr:col>
      <xdr:colOff>114300</xdr:colOff>
      <xdr:row>106</xdr:row>
      <xdr:rowOff>24130</xdr:rowOff>
    </xdr:to>
    <xdr:sp macro="" textlink="">
      <xdr:nvSpPr>
        <xdr:cNvPr id="562" name="フローチャート: 判断 561">
          <a:extLst>
            <a:ext uri="{FF2B5EF4-FFF2-40B4-BE49-F238E27FC236}">
              <a16:creationId xmlns:a16="http://schemas.microsoft.com/office/drawing/2014/main" id="{00000000-0008-0000-0E00-000032020000}"/>
            </a:ext>
          </a:extLst>
        </xdr:cNvPr>
        <xdr:cNvSpPr/>
      </xdr:nvSpPr>
      <xdr:spPr>
        <a:xfrm>
          <a:off x="221107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135889</xdr:rowOff>
    </xdr:from>
    <xdr:to>
      <xdr:col>112</xdr:col>
      <xdr:colOff>38100</xdr:colOff>
      <xdr:row>106</xdr:row>
      <xdr:rowOff>66039</xdr:rowOff>
    </xdr:to>
    <xdr:sp macro="" textlink="">
      <xdr:nvSpPr>
        <xdr:cNvPr id="563" name="フローチャート: 判断 562">
          <a:extLst>
            <a:ext uri="{FF2B5EF4-FFF2-40B4-BE49-F238E27FC236}">
              <a16:creationId xmlns:a16="http://schemas.microsoft.com/office/drawing/2014/main" id="{00000000-0008-0000-0E00-000033020000}"/>
            </a:ext>
          </a:extLst>
        </xdr:cNvPr>
        <xdr:cNvSpPr/>
      </xdr:nvSpPr>
      <xdr:spPr>
        <a:xfrm>
          <a:off x="21272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116839</xdr:rowOff>
    </xdr:from>
    <xdr:to>
      <xdr:col>107</xdr:col>
      <xdr:colOff>101600</xdr:colOff>
      <xdr:row>106</xdr:row>
      <xdr:rowOff>46989</xdr:rowOff>
    </xdr:to>
    <xdr:sp macro="" textlink="">
      <xdr:nvSpPr>
        <xdr:cNvPr id="564" name="フローチャート: 判断 563">
          <a:extLst>
            <a:ext uri="{FF2B5EF4-FFF2-40B4-BE49-F238E27FC236}">
              <a16:creationId xmlns:a16="http://schemas.microsoft.com/office/drawing/2014/main" id="{00000000-0008-0000-0E00-000034020000}"/>
            </a:ext>
          </a:extLst>
        </xdr:cNvPr>
        <xdr:cNvSpPr/>
      </xdr:nvSpPr>
      <xdr:spPr>
        <a:xfrm>
          <a:off x="20383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78739</xdr:rowOff>
    </xdr:from>
    <xdr:to>
      <xdr:col>102</xdr:col>
      <xdr:colOff>165100</xdr:colOff>
      <xdr:row>106</xdr:row>
      <xdr:rowOff>8889</xdr:rowOff>
    </xdr:to>
    <xdr:sp macro="" textlink="">
      <xdr:nvSpPr>
        <xdr:cNvPr id="565" name="フローチャート: 判断 564">
          <a:extLst>
            <a:ext uri="{FF2B5EF4-FFF2-40B4-BE49-F238E27FC236}">
              <a16:creationId xmlns:a16="http://schemas.microsoft.com/office/drawing/2014/main" id="{00000000-0008-0000-0E00-000035020000}"/>
            </a:ext>
          </a:extLst>
        </xdr:cNvPr>
        <xdr:cNvSpPr/>
      </xdr:nvSpPr>
      <xdr:spPr>
        <a:xfrm>
          <a:off x="19494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66" name="テキスト ボックス 565">
          <a:extLst>
            <a:ext uri="{FF2B5EF4-FFF2-40B4-BE49-F238E27FC236}">
              <a16:creationId xmlns:a16="http://schemas.microsoft.com/office/drawing/2014/main" id="{00000000-0008-0000-0E00-000036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67" name="テキスト ボックス 566">
          <a:extLst>
            <a:ext uri="{FF2B5EF4-FFF2-40B4-BE49-F238E27FC236}">
              <a16:creationId xmlns:a16="http://schemas.microsoft.com/office/drawing/2014/main" id="{00000000-0008-0000-0E00-000037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68" name="テキスト ボックス 567">
          <a:extLst>
            <a:ext uri="{FF2B5EF4-FFF2-40B4-BE49-F238E27FC236}">
              <a16:creationId xmlns:a16="http://schemas.microsoft.com/office/drawing/2014/main" id="{00000000-0008-0000-0E00-000038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69" name="テキスト ボックス 568">
          <a:extLst>
            <a:ext uri="{FF2B5EF4-FFF2-40B4-BE49-F238E27FC236}">
              <a16:creationId xmlns:a16="http://schemas.microsoft.com/office/drawing/2014/main" id="{00000000-0008-0000-0E00-000039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70" name="テキスト ボックス 569">
          <a:extLst>
            <a:ext uri="{FF2B5EF4-FFF2-40B4-BE49-F238E27FC236}">
              <a16:creationId xmlns:a16="http://schemas.microsoft.com/office/drawing/2014/main" id="{00000000-0008-0000-0E00-00003A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21589</xdr:rowOff>
    </xdr:from>
    <xdr:to>
      <xdr:col>112</xdr:col>
      <xdr:colOff>38100</xdr:colOff>
      <xdr:row>108</xdr:row>
      <xdr:rowOff>123189</xdr:rowOff>
    </xdr:to>
    <xdr:sp macro="" textlink="">
      <xdr:nvSpPr>
        <xdr:cNvPr id="571" name="楕円 570">
          <a:extLst>
            <a:ext uri="{FF2B5EF4-FFF2-40B4-BE49-F238E27FC236}">
              <a16:creationId xmlns:a16="http://schemas.microsoft.com/office/drawing/2014/main" id="{00000000-0008-0000-0E00-00003B020000}"/>
            </a:ext>
          </a:extLst>
        </xdr:cNvPr>
        <xdr:cNvSpPr/>
      </xdr:nvSpPr>
      <xdr:spPr>
        <a:xfrm>
          <a:off x="21272500" y="1853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21589</xdr:rowOff>
    </xdr:from>
    <xdr:to>
      <xdr:col>107</xdr:col>
      <xdr:colOff>101600</xdr:colOff>
      <xdr:row>108</xdr:row>
      <xdr:rowOff>123189</xdr:rowOff>
    </xdr:to>
    <xdr:sp macro="" textlink="">
      <xdr:nvSpPr>
        <xdr:cNvPr id="572" name="楕円 571">
          <a:extLst>
            <a:ext uri="{FF2B5EF4-FFF2-40B4-BE49-F238E27FC236}">
              <a16:creationId xmlns:a16="http://schemas.microsoft.com/office/drawing/2014/main" id="{00000000-0008-0000-0E00-00003C020000}"/>
            </a:ext>
          </a:extLst>
        </xdr:cNvPr>
        <xdr:cNvSpPr/>
      </xdr:nvSpPr>
      <xdr:spPr>
        <a:xfrm>
          <a:off x="20383500" y="1853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72389</xdr:rowOff>
    </xdr:from>
    <xdr:to>
      <xdr:col>111</xdr:col>
      <xdr:colOff>177800</xdr:colOff>
      <xdr:row>108</xdr:row>
      <xdr:rowOff>72389</xdr:rowOff>
    </xdr:to>
    <xdr:cxnSp macro="">
      <xdr:nvCxnSpPr>
        <xdr:cNvPr id="573" name="直線コネクタ 572">
          <a:extLst>
            <a:ext uri="{FF2B5EF4-FFF2-40B4-BE49-F238E27FC236}">
              <a16:creationId xmlns:a16="http://schemas.microsoft.com/office/drawing/2014/main" id="{00000000-0008-0000-0E00-00003D020000}"/>
            </a:ext>
          </a:extLst>
        </xdr:cNvPr>
        <xdr:cNvCxnSpPr/>
      </xdr:nvCxnSpPr>
      <xdr:spPr>
        <a:xfrm>
          <a:off x="20434300" y="185889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21589</xdr:rowOff>
    </xdr:from>
    <xdr:to>
      <xdr:col>102</xdr:col>
      <xdr:colOff>165100</xdr:colOff>
      <xdr:row>108</xdr:row>
      <xdr:rowOff>123189</xdr:rowOff>
    </xdr:to>
    <xdr:sp macro="" textlink="">
      <xdr:nvSpPr>
        <xdr:cNvPr id="574" name="楕円 573">
          <a:extLst>
            <a:ext uri="{FF2B5EF4-FFF2-40B4-BE49-F238E27FC236}">
              <a16:creationId xmlns:a16="http://schemas.microsoft.com/office/drawing/2014/main" id="{00000000-0008-0000-0E00-00003E020000}"/>
            </a:ext>
          </a:extLst>
        </xdr:cNvPr>
        <xdr:cNvSpPr/>
      </xdr:nvSpPr>
      <xdr:spPr>
        <a:xfrm>
          <a:off x="19494500" y="1853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72389</xdr:rowOff>
    </xdr:from>
    <xdr:to>
      <xdr:col>107</xdr:col>
      <xdr:colOff>50800</xdr:colOff>
      <xdr:row>108</xdr:row>
      <xdr:rowOff>72389</xdr:rowOff>
    </xdr:to>
    <xdr:cxnSp macro="">
      <xdr:nvCxnSpPr>
        <xdr:cNvPr id="575" name="直線コネクタ 574">
          <a:extLst>
            <a:ext uri="{FF2B5EF4-FFF2-40B4-BE49-F238E27FC236}">
              <a16:creationId xmlns:a16="http://schemas.microsoft.com/office/drawing/2014/main" id="{00000000-0008-0000-0E00-00003F020000}"/>
            </a:ext>
          </a:extLst>
        </xdr:cNvPr>
        <xdr:cNvCxnSpPr/>
      </xdr:nvCxnSpPr>
      <xdr:spPr>
        <a:xfrm>
          <a:off x="19545300" y="185889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82566</xdr:rowOff>
    </xdr:from>
    <xdr:ext cx="469744" cy="259045"/>
    <xdr:sp macro="" textlink="">
      <xdr:nvSpPr>
        <xdr:cNvPr id="576" name="n_1aveValue【公民館】&#10;一人当たり面積">
          <a:extLst>
            <a:ext uri="{FF2B5EF4-FFF2-40B4-BE49-F238E27FC236}">
              <a16:creationId xmlns:a16="http://schemas.microsoft.com/office/drawing/2014/main" id="{00000000-0008-0000-0E00-000040020000}"/>
            </a:ext>
          </a:extLst>
        </xdr:cNvPr>
        <xdr:cNvSpPr txBox="1"/>
      </xdr:nvSpPr>
      <xdr:spPr>
        <a:xfrm>
          <a:off x="210757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63516</xdr:rowOff>
    </xdr:from>
    <xdr:ext cx="469744" cy="259045"/>
    <xdr:sp macro="" textlink="">
      <xdr:nvSpPr>
        <xdr:cNvPr id="577" name="n_2aveValue【公民館】&#10;一人当たり面積">
          <a:extLst>
            <a:ext uri="{FF2B5EF4-FFF2-40B4-BE49-F238E27FC236}">
              <a16:creationId xmlns:a16="http://schemas.microsoft.com/office/drawing/2014/main" id="{00000000-0008-0000-0E00-000041020000}"/>
            </a:ext>
          </a:extLst>
        </xdr:cNvPr>
        <xdr:cNvSpPr txBox="1"/>
      </xdr:nvSpPr>
      <xdr:spPr>
        <a:xfrm>
          <a:off x="20199427" y="1789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25416</xdr:rowOff>
    </xdr:from>
    <xdr:ext cx="469744" cy="259045"/>
    <xdr:sp macro="" textlink="">
      <xdr:nvSpPr>
        <xdr:cNvPr id="578" name="n_3aveValue【公民館】&#10;一人当たり面積">
          <a:extLst>
            <a:ext uri="{FF2B5EF4-FFF2-40B4-BE49-F238E27FC236}">
              <a16:creationId xmlns:a16="http://schemas.microsoft.com/office/drawing/2014/main" id="{00000000-0008-0000-0E00-000042020000}"/>
            </a:ext>
          </a:extLst>
        </xdr:cNvPr>
        <xdr:cNvSpPr txBox="1"/>
      </xdr:nvSpPr>
      <xdr:spPr>
        <a:xfrm>
          <a:off x="193104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114316</xdr:rowOff>
    </xdr:from>
    <xdr:ext cx="469744" cy="259045"/>
    <xdr:sp macro="" textlink="">
      <xdr:nvSpPr>
        <xdr:cNvPr id="579" name="n_1mainValue【公民館】&#10;一人当たり面積">
          <a:extLst>
            <a:ext uri="{FF2B5EF4-FFF2-40B4-BE49-F238E27FC236}">
              <a16:creationId xmlns:a16="http://schemas.microsoft.com/office/drawing/2014/main" id="{00000000-0008-0000-0E00-000043020000}"/>
            </a:ext>
          </a:extLst>
        </xdr:cNvPr>
        <xdr:cNvSpPr txBox="1"/>
      </xdr:nvSpPr>
      <xdr:spPr>
        <a:xfrm>
          <a:off x="21075727" y="1863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114316</xdr:rowOff>
    </xdr:from>
    <xdr:ext cx="469744" cy="259045"/>
    <xdr:sp macro="" textlink="">
      <xdr:nvSpPr>
        <xdr:cNvPr id="580" name="n_2mainValue【公民館】&#10;一人当たり面積">
          <a:extLst>
            <a:ext uri="{FF2B5EF4-FFF2-40B4-BE49-F238E27FC236}">
              <a16:creationId xmlns:a16="http://schemas.microsoft.com/office/drawing/2014/main" id="{00000000-0008-0000-0E00-000044020000}"/>
            </a:ext>
          </a:extLst>
        </xdr:cNvPr>
        <xdr:cNvSpPr txBox="1"/>
      </xdr:nvSpPr>
      <xdr:spPr>
        <a:xfrm>
          <a:off x="20199427" y="1863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114316</xdr:rowOff>
    </xdr:from>
    <xdr:ext cx="469744" cy="259045"/>
    <xdr:sp macro="" textlink="">
      <xdr:nvSpPr>
        <xdr:cNvPr id="581" name="n_3mainValue【公民館】&#10;一人当たり面積">
          <a:extLst>
            <a:ext uri="{FF2B5EF4-FFF2-40B4-BE49-F238E27FC236}">
              <a16:creationId xmlns:a16="http://schemas.microsoft.com/office/drawing/2014/main" id="{00000000-0008-0000-0E00-000045020000}"/>
            </a:ext>
          </a:extLst>
        </xdr:cNvPr>
        <xdr:cNvSpPr txBox="1"/>
      </xdr:nvSpPr>
      <xdr:spPr>
        <a:xfrm>
          <a:off x="19310427" y="1863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82" name="正方形/長方形 581">
          <a:extLst>
            <a:ext uri="{FF2B5EF4-FFF2-40B4-BE49-F238E27FC236}">
              <a16:creationId xmlns:a16="http://schemas.microsoft.com/office/drawing/2014/main" id="{00000000-0008-0000-0E00-000046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83" name="正方形/長方形 582">
          <a:extLst>
            <a:ext uri="{FF2B5EF4-FFF2-40B4-BE49-F238E27FC236}">
              <a16:creationId xmlns:a16="http://schemas.microsoft.com/office/drawing/2014/main" id="{00000000-0008-0000-0E00-000047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84" name="テキスト ボックス 583">
          <a:extLst>
            <a:ext uri="{FF2B5EF4-FFF2-40B4-BE49-F238E27FC236}">
              <a16:creationId xmlns:a16="http://schemas.microsoft.com/office/drawing/2014/main" id="{00000000-0008-0000-0E00-000048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までのデータについて分析すると、類似団体内平均値と比較して各施設の有形固定資産減価償却率が高い状況となっている。道路については、道路舗装整備修繕計画を踏まえ、既存道路の危険な箇所から優先的に維持管理、補修を行っており、今後も計画的かつ予防安全的な取り組みを行い、道路利用者の安全確保に努める。橋りょうについては、長寿命化修繕計画を踏まえ、老朽化した橋りょうの修繕及び耐震補強を計画的に進め、施設の長寿命化を図っていく。学校施設について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柏原市立小・中学校適正規模・適正配置基本方針</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を踏まえ、施設の再編（統合）の検討を進めていく。また、公立幼稚園及び公立保育所の再編整備に関する基本計画を踏まえ、公立認定こども園の開設に取り組み、子育て環境の整備を図っていく。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年度決算に係る固定資産台帳については、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日時点で未整備であるため、平成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年度の当該団体値等は表示されて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大阪府柏原市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69,529
68,188
25.33
25,050,466
24,425,286
600,696
15,162,579
19,183,344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F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0000000-0008-0000-0F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00000000-0008-0000-0F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00000000-0008-0000-0F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66403</xdr:rowOff>
    </xdr:from>
    <xdr:to>
      <xdr:col>24</xdr:col>
      <xdr:colOff>62865</xdr:colOff>
      <xdr:row>41</xdr:row>
      <xdr:rowOff>108857</xdr:rowOff>
    </xdr:to>
    <xdr:cxnSp macro="">
      <xdr:nvCxnSpPr>
        <xdr:cNvPr id="57" name="直線コネクタ 56">
          <a:extLst>
            <a:ext uri="{FF2B5EF4-FFF2-40B4-BE49-F238E27FC236}">
              <a16:creationId xmlns:a16="http://schemas.microsoft.com/office/drawing/2014/main" id="{00000000-0008-0000-0F00-000039000000}"/>
            </a:ext>
          </a:extLst>
        </xdr:cNvPr>
        <xdr:cNvCxnSpPr/>
      </xdr:nvCxnSpPr>
      <xdr:spPr>
        <a:xfrm flipV="1">
          <a:off x="4634865" y="5724253"/>
          <a:ext cx="0" cy="141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112684</xdr:rowOff>
    </xdr:from>
    <xdr:ext cx="340478" cy="259045"/>
    <xdr:sp macro="" textlink="">
      <xdr:nvSpPr>
        <xdr:cNvPr id="58" name="【図書館】&#10;有形固定資産減価償却率最小値テキスト">
          <a:extLst>
            <a:ext uri="{FF2B5EF4-FFF2-40B4-BE49-F238E27FC236}">
              <a16:creationId xmlns:a16="http://schemas.microsoft.com/office/drawing/2014/main" id="{00000000-0008-0000-0F00-00003A000000}"/>
            </a:ext>
          </a:extLst>
        </xdr:cNvPr>
        <xdr:cNvSpPr txBox="1"/>
      </xdr:nvSpPr>
      <xdr:spPr>
        <a:xfrm>
          <a:off x="4673600" y="71421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108857</xdr:rowOff>
    </xdr:from>
    <xdr:to>
      <xdr:col>24</xdr:col>
      <xdr:colOff>152400</xdr:colOff>
      <xdr:row>41</xdr:row>
      <xdr:rowOff>108857</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a:off x="4546600" y="713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13080</xdr:rowOff>
    </xdr:from>
    <xdr:ext cx="405111" cy="259045"/>
    <xdr:sp macro="" textlink="">
      <xdr:nvSpPr>
        <xdr:cNvPr id="60" name="【図書館】&#10;有形固定資産減価償却率最大値テキスト">
          <a:extLst>
            <a:ext uri="{FF2B5EF4-FFF2-40B4-BE49-F238E27FC236}">
              <a16:creationId xmlns:a16="http://schemas.microsoft.com/office/drawing/2014/main" id="{00000000-0008-0000-0F00-00003C000000}"/>
            </a:ext>
          </a:extLst>
        </xdr:cNvPr>
        <xdr:cNvSpPr txBox="1"/>
      </xdr:nvSpPr>
      <xdr:spPr>
        <a:xfrm>
          <a:off x="4673600" y="5499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66403</xdr:rowOff>
    </xdr:from>
    <xdr:to>
      <xdr:col>24</xdr:col>
      <xdr:colOff>152400</xdr:colOff>
      <xdr:row>33</xdr:row>
      <xdr:rowOff>66403</xdr:rowOff>
    </xdr:to>
    <xdr:cxnSp macro="">
      <xdr:nvCxnSpPr>
        <xdr:cNvPr id="61" name="直線コネクタ 60">
          <a:extLst>
            <a:ext uri="{FF2B5EF4-FFF2-40B4-BE49-F238E27FC236}">
              <a16:creationId xmlns:a16="http://schemas.microsoft.com/office/drawing/2014/main" id="{00000000-0008-0000-0F00-00003D000000}"/>
            </a:ext>
          </a:extLst>
        </xdr:cNvPr>
        <xdr:cNvCxnSpPr/>
      </xdr:nvCxnSpPr>
      <xdr:spPr>
        <a:xfrm>
          <a:off x="4546600" y="5724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77305</xdr:rowOff>
    </xdr:from>
    <xdr:ext cx="405111" cy="259045"/>
    <xdr:sp macro="" textlink="">
      <xdr:nvSpPr>
        <xdr:cNvPr id="62" name="【図書館】&#10;有形固定資産減価償却率平均値テキスト">
          <a:extLst>
            <a:ext uri="{FF2B5EF4-FFF2-40B4-BE49-F238E27FC236}">
              <a16:creationId xmlns:a16="http://schemas.microsoft.com/office/drawing/2014/main" id="{00000000-0008-0000-0F00-00003E000000}"/>
            </a:ext>
          </a:extLst>
        </xdr:cNvPr>
        <xdr:cNvSpPr txBox="1"/>
      </xdr:nvSpPr>
      <xdr:spPr>
        <a:xfrm>
          <a:off x="4673600" y="64209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98878</xdr:rowOff>
    </xdr:from>
    <xdr:to>
      <xdr:col>24</xdr:col>
      <xdr:colOff>114300</xdr:colOff>
      <xdr:row>38</xdr:row>
      <xdr:rowOff>29028</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45847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35197</xdr:rowOff>
    </xdr:from>
    <xdr:to>
      <xdr:col>20</xdr:col>
      <xdr:colOff>38100</xdr:colOff>
      <xdr:row>38</xdr:row>
      <xdr:rowOff>136797</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3746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153324</xdr:rowOff>
    </xdr:from>
    <xdr:ext cx="405111" cy="259045"/>
    <xdr:sp macro="" textlink="">
      <xdr:nvSpPr>
        <xdr:cNvPr id="65" name="n_1aveValue【図書館】&#10;有形固定資産減価償却率">
          <a:extLst>
            <a:ext uri="{FF2B5EF4-FFF2-40B4-BE49-F238E27FC236}">
              <a16:creationId xmlns:a16="http://schemas.microsoft.com/office/drawing/2014/main" id="{00000000-0008-0000-0F00-000041000000}"/>
            </a:ext>
          </a:extLst>
        </xdr:cNvPr>
        <xdr:cNvSpPr txBox="1"/>
      </xdr:nvSpPr>
      <xdr:spPr>
        <a:xfrm>
          <a:off x="3582044" y="632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58057</xdr:rowOff>
    </xdr:from>
    <xdr:to>
      <xdr:col>15</xdr:col>
      <xdr:colOff>101600</xdr:colOff>
      <xdr:row>38</xdr:row>
      <xdr:rowOff>159657</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37</xdr:row>
      <xdr:rowOff>4734</xdr:rowOff>
    </xdr:from>
    <xdr:ext cx="405111" cy="259045"/>
    <xdr:sp macro="" textlink="">
      <xdr:nvSpPr>
        <xdr:cNvPr id="67" name="n_2aveValue【図書館】&#10;有形固定資産減価償却率">
          <a:extLst>
            <a:ext uri="{FF2B5EF4-FFF2-40B4-BE49-F238E27FC236}">
              <a16:creationId xmlns:a16="http://schemas.microsoft.com/office/drawing/2014/main" id="{00000000-0008-0000-0F00-000043000000}"/>
            </a:ext>
          </a:extLst>
        </xdr:cNvPr>
        <xdr:cNvSpPr txBox="1"/>
      </xdr:nvSpPr>
      <xdr:spPr>
        <a:xfrm>
          <a:off x="2705744" y="634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90715</xdr:rowOff>
    </xdr:from>
    <xdr:to>
      <xdr:col>10</xdr:col>
      <xdr:colOff>165100</xdr:colOff>
      <xdr:row>39</xdr:row>
      <xdr:rowOff>20865</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9685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37</xdr:row>
      <xdr:rowOff>37391</xdr:rowOff>
    </xdr:from>
    <xdr:ext cx="405111" cy="259045"/>
    <xdr:sp macro="" textlink="">
      <xdr:nvSpPr>
        <xdr:cNvPr id="69" name="n_3aveValue【図書館】&#10;有形固定資産減価償却率">
          <a:extLst>
            <a:ext uri="{FF2B5EF4-FFF2-40B4-BE49-F238E27FC236}">
              <a16:creationId xmlns:a16="http://schemas.microsoft.com/office/drawing/2014/main" id="{00000000-0008-0000-0F00-000045000000}"/>
            </a:ext>
          </a:extLst>
        </xdr:cNvPr>
        <xdr:cNvSpPr txBox="1"/>
      </xdr:nvSpPr>
      <xdr:spPr>
        <a:xfrm>
          <a:off x="1816744" y="638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00000000-0008-0000-0F00-00004A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144599</xdr:rowOff>
    </xdr:from>
    <xdr:to>
      <xdr:col>20</xdr:col>
      <xdr:colOff>38100</xdr:colOff>
      <xdr:row>39</xdr:row>
      <xdr:rowOff>74749</xdr:rowOff>
    </xdr:to>
    <xdr:sp macro="" textlink="">
      <xdr:nvSpPr>
        <xdr:cNvPr id="75" name="楕円 74">
          <a:extLst>
            <a:ext uri="{FF2B5EF4-FFF2-40B4-BE49-F238E27FC236}">
              <a16:creationId xmlns:a16="http://schemas.microsoft.com/office/drawing/2014/main" id="{00000000-0008-0000-0F00-00004B000000}"/>
            </a:ext>
          </a:extLst>
        </xdr:cNvPr>
        <xdr:cNvSpPr/>
      </xdr:nvSpPr>
      <xdr:spPr>
        <a:xfrm>
          <a:off x="3746500" y="665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5806</xdr:rowOff>
    </xdr:from>
    <xdr:to>
      <xdr:col>15</xdr:col>
      <xdr:colOff>101600</xdr:colOff>
      <xdr:row>39</xdr:row>
      <xdr:rowOff>107406</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2857500" y="669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23949</xdr:rowOff>
    </xdr:from>
    <xdr:to>
      <xdr:col>19</xdr:col>
      <xdr:colOff>177800</xdr:colOff>
      <xdr:row>39</xdr:row>
      <xdr:rowOff>56606</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flipV="1">
          <a:off x="2908300" y="671049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66222</xdr:rowOff>
    </xdr:from>
    <xdr:to>
      <xdr:col>10</xdr:col>
      <xdr:colOff>165100</xdr:colOff>
      <xdr:row>39</xdr:row>
      <xdr:rowOff>167822</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1968500" y="675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56606</xdr:rowOff>
    </xdr:from>
    <xdr:to>
      <xdr:col>15</xdr:col>
      <xdr:colOff>50800</xdr:colOff>
      <xdr:row>39</xdr:row>
      <xdr:rowOff>117022</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flipV="1">
          <a:off x="2019300" y="6743156"/>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65876</xdr:rowOff>
    </xdr:from>
    <xdr:ext cx="405111" cy="259045"/>
    <xdr:sp macro="" textlink="">
      <xdr:nvSpPr>
        <xdr:cNvPr id="80" name="n_1mainValue【図書館】&#10;有形固定資産減価償却率">
          <a:extLst>
            <a:ext uri="{FF2B5EF4-FFF2-40B4-BE49-F238E27FC236}">
              <a16:creationId xmlns:a16="http://schemas.microsoft.com/office/drawing/2014/main" id="{00000000-0008-0000-0F00-000050000000}"/>
            </a:ext>
          </a:extLst>
        </xdr:cNvPr>
        <xdr:cNvSpPr txBox="1"/>
      </xdr:nvSpPr>
      <xdr:spPr>
        <a:xfrm>
          <a:off x="3582044" y="675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98533</xdr:rowOff>
    </xdr:from>
    <xdr:ext cx="405111" cy="259045"/>
    <xdr:sp macro="" textlink="">
      <xdr:nvSpPr>
        <xdr:cNvPr id="81" name="n_2mainValue【図書館】&#10;有形固定資産減価償却率">
          <a:extLst>
            <a:ext uri="{FF2B5EF4-FFF2-40B4-BE49-F238E27FC236}">
              <a16:creationId xmlns:a16="http://schemas.microsoft.com/office/drawing/2014/main" id="{00000000-0008-0000-0F00-000051000000}"/>
            </a:ext>
          </a:extLst>
        </xdr:cNvPr>
        <xdr:cNvSpPr txBox="1"/>
      </xdr:nvSpPr>
      <xdr:spPr>
        <a:xfrm>
          <a:off x="2705744" y="678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158949</xdr:rowOff>
    </xdr:from>
    <xdr:ext cx="405111" cy="259045"/>
    <xdr:sp macro="" textlink="">
      <xdr:nvSpPr>
        <xdr:cNvPr id="82" name="n_3mainValue【図書館】&#10;有形固定資産減価償却率">
          <a:extLst>
            <a:ext uri="{FF2B5EF4-FFF2-40B4-BE49-F238E27FC236}">
              <a16:creationId xmlns:a16="http://schemas.microsoft.com/office/drawing/2014/main" id="{00000000-0008-0000-0F00-000052000000}"/>
            </a:ext>
          </a:extLst>
        </xdr:cNvPr>
        <xdr:cNvSpPr txBox="1"/>
      </xdr:nvSpPr>
      <xdr:spPr>
        <a:xfrm>
          <a:off x="1816744" y="684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a:extLst>
            <a:ext uri="{FF2B5EF4-FFF2-40B4-BE49-F238E27FC236}">
              <a16:creationId xmlns:a16="http://schemas.microsoft.com/office/drawing/2014/main" id="{00000000-0008-0000-0F00-000053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a:extLst>
            <a:ext uri="{FF2B5EF4-FFF2-40B4-BE49-F238E27FC236}">
              <a16:creationId xmlns:a16="http://schemas.microsoft.com/office/drawing/2014/main" id="{00000000-0008-0000-0F00-000054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a:extLst>
            <a:ext uri="{FF2B5EF4-FFF2-40B4-BE49-F238E27FC236}">
              <a16:creationId xmlns:a16="http://schemas.microsoft.com/office/drawing/2014/main" id="{00000000-0008-0000-0F00-000055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a:extLst>
            <a:ext uri="{FF2B5EF4-FFF2-40B4-BE49-F238E27FC236}">
              <a16:creationId xmlns:a16="http://schemas.microsoft.com/office/drawing/2014/main" id="{00000000-0008-0000-0F00-000056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a:extLst>
            <a:ext uri="{FF2B5EF4-FFF2-40B4-BE49-F238E27FC236}">
              <a16:creationId xmlns:a16="http://schemas.microsoft.com/office/drawing/2014/main" id="{00000000-0008-0000-0F00-000057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a:extLst>
            <a:ext uri="{FF2B5EF4-FFF2-40B4-BE49-F238E27FC236}">
              <a16:creationId xmlns:a16="http://schemas.microsoft.com/office/drawing/2014/main" id="{00000000-0008-0000-0F00-000058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a:extLst>
            <a:ext uri="{FF2B5EF4-FFF2-40B4-BE49-F238E27FC236}">
              <a16:creationId xmlns:a16="http://schemas.microsoft.com/office/drawing/2014/main" id="{00000000-0008-0000-0F00-000059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a:extLst>
            <a:ext uri="{FF2B5EF4-FFF2-40B4-BE49-F238E27FC236}">
              <a16:creationId xmlns:a16="http://schemas.microsoft.com/office/drawing/2014/main" id="{00000000-0008-0000-0F00-00005A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a:extLst>
            <a:ext uri="{FF2B5EF4-FFF2-40B4-BE49-F238E27FC236}">
              <a16:creationId xmlns:a16="http://schemas.microsoft.com/office/drawing/2014/main" id="{00000000-0008-0000-0F00-00005B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a:extLst>
            <a:ext uri="{FF2B5EF4-FFF2-40B4-BE49-F238E27FC236}">
              <a16:creationId xmlns:a16="http://schemas.microsoft.com/office/drawing/2014/main" id="{00000000-0008-0000-0F00-00005C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a:extLst>
            <a:ext uri="{FF2B5EF4-FFF2-40B4-BE49-F238E27FC236}">
              <a16:creationId xmlns:a16="http://schemas.microsoft.com/office/drawing/2014/main" id="{00000000-0008-0000-0F00-00005D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a:extLst>
            <a:ext uri="{FF2B5EF4-FFF2-40B4-BE49-F238E27FC236}">
              <a16:creationId xmlns:a16="http://schemas.microsoft.com/office/drawing/2014/main" id="{00000000-0008-0000-0F00-00005E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a:extLst>
            <a:ext uri="{FF2B5EF4-FFF2-40B4-BE49-F238E27FC236}">
              <a16:creationId xmlns:a16="http://schemas.microsoft.com/office/drawing/2014/main" id="{00000000-0008-0000-0F00-00005F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6" name="テキスト ボックス 95">
          <a:extLst>
            <a:ext uri="{FF2B5EF4-FFF2-40B4-BE49-F238E27FC236}">
              <a16:creationId xmlns:a16="http://schemas.microsoft.com/office/drawing/2014/main" id="{00000000-0008-0000-0F00-000060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a:extLst>
            <a:ext uri="{FF2B5EF4-FFF2-40B4-BE49-F238E27FC236}">
              <a16:creationId xmlns:a16="http://schemas.microsoft.com/office/drawing/2014/main" id="{00000000-0008-0000-0F00-000061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8" name="テキスト ボックス 97">
          <a:extLst>
            <a:ext uri="{FF2B5EF4-FFF2-40B4-BE49-F238E27FC236}">
              <a16:creationId xmlns:a16="http://schemas.microsoft.com/office/drawing/2014/main" id="{00000000-0008-0000-0F00-000062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a:extLst>
            <a:ext uri="{FF2B5EF4-FFF2-40B4-BE49-F238E27FC236}">
              <a16:creationId xmlns:a16="http://schemas.microsoft.com/office/drawing/2014/main" id="{00000000-0008-0000-0F00-000063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2" name="テキスト ボックス 101">
          <a:extLst>
            <a:ext uri="{FF2B5EF4-FFF2-40B4-BE49-F238E27FC236}">
              <a16:creationId xmlns:a16="http://schemas.microsoft.com/office/drawing/2014/main" id="{00000000-0008-0000-0F00-000066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a:extLst>
            <a:ext uri="{FF2B5EF4-FFF2-40B4-BE49-F238E27FC236}">
              <a16:creationId xmlns:a16="http://schemas.microsoft.com/office/drawing/2014/main" id="{00000000-0008-0000-0F00-000067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4" name="テキスト ボックス 103">
          <a:extLst>
            <a:ext uri="{FF2B5EF4-FFF2-40B4-BE49-F238E27FC236}">
              <a16:creationId xmlns:a16="http://schemas.microsoft.com/office/drawing/2014/main" id="{00000000-0008-0000-0F00-000068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図書館】&#10;一人当たり面積グラフ枠">
          <a:extLst>
            <a:ext uri="{FF2B5EF4-FFF2-40B4-BE49-F238E27FC236}">
              <a16:creationId xmlns:a16="http://schemas.microsoft.com/office/drawing/2014/main" id="{00000000-0008-0000-0F00-000069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19050</xdr:rowOff>
    </xdr:from>
    <xdr:to>
      <xdr:col>54</xdr:col>
      <xdr:colOff>189865</xdr:colOff>
      <xdr:row>41</xdr:row>
      <xdr:rowOff>107950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flipV="1">
          <a:off x="10476865" y="56769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07" name="【図書館】&#10;一人当たり面積最小値テキスト">
          <a:extLst>
            <a:ext uri="{FF2B5EF4-FFF2-40B4-BE49-F238E27FC236}">
              <a16:creationId xmlns:a16="http://schemas.microsoft.com/office/drawing/2014/main" id="{00000000-0008-0000-0F00-00006B000000}"/>
            </a:ext>
          </a:extLst>
        </xdr:cNvPr>
        <xdr:cNvSpPr txBox="1"/>
      </xdr:nvSpPr>
      <xdr:spPr>
        <a:xfrm>
          <a:off x="10515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103886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137177</xdr:rowOff>
    </xdr:from>
    <xdr:ext cx="469744" cy="259045"/>
    <xdr:sp macro="" textlink="">
      <xdr:nvSpPr>
        <xdr:cNvPr id="109" name="【図書館】&#10;一人当たり面積最大値テキスト">
          <a:extLst>
            <a:ext uri="{FF2B5EF4-FFF2-40B4-BE49-F238E27FC236}">
              <a16:creationId xmlns:a16="http://schemas.microsoft.com/office/drawing/2014/main" id="{00000000-0008-0000-0F00-00006D000000}"/>
            </a:ext>
          </a:extLst>
        </xdr:cNvPr>
        <xdr:cNvSpPr txBox="1"/>
      </xdr:nvSpPr>
      <xdr:spPr>
        <a:xfrm>
          <a:off x="10515600" y="545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19050</xdr:rowOff>
    </xdr:from>
    <xdr:to>
      <xdr:col>55</xdr:col>
      <xdr:colOff>88900</xdr:colOff>
      <xdr:row>33</xdr:row>
      <xdr:rowOff>19050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10388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41927</xdr:rowOff>
    </xdr:from>
    <xdr:ext cx="469744" cy="259045"/>
    <xdr:sp macro="" textlink="">
      <xdr:nvSpPr>
        <xdr:cNvPr id="111" name="【図書館】&#10;一人当たり面積平均値テキスト">
          <a:extLst>
            <a:ext uri="{FF2B5EF4-FFF2-40B4-BE49-F238E27FC236}">
              <a16:creationId xmlns:a16="http://schemas.microsoft.com/office/drawing/2014/main" id="{00000000-0008-0000-0F00-00006F000000}"/>
            </a:ext>
          </a:extLst>
        </xdr:cNvPr>
        <xdr:cNvSpPr txBox="1"/>
      </xdr:nvSpPr>
      <xdr:spPr>
        <a:xfrm>
          <a:off x="10515600" y="655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63500</xdr:rowOff>
    </xdr:from>
    <xdr:to>
      <xdr:col>55</xdr:col>
      <xdr:colOff>50800</xdr:colOff>
      <xdr:row>38</xdr:row>
      <xdr:rowOff>165100</xdr:rowOff>
    </xdr:to>
    <xdr:sp macro="" textlink="">
      <xdr:nvSpPr>
        <xdr:cNvPr id="112" name="フローチャート: 判断 111">
          <a:extLst>
            <a:ext uri="{FF2B5EF4-FFF2-40B4-BE49-F238E27FC236}">
              <a16:creationId xmlns:a16="http://schemas.microsoft.com/office/drawing/2014/main" id="{00000000-0008-0000-0F00-000070000000}"/>
            </a:ext>
          </a:extLst>
        </xdr:cNvPr>
        <xdr:cNvSpPr/>
      </xdr:nvSpPr>
      <xdr:spPr>
        <a:xfrm>
          <a:off x="10426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50800</xdr:rowOff>
    </xdr:from>
    <xdr:to>
      <xdr:col>50</xdr:col>
      <xdr:colOff>165100</xdr:colOff>
      <xdr:row>38</xdr:row>
      <xdr:rowOff>152400</xdr:rowOff>
    </xdr:to>
    <xdr:sp macro="" textlink="">
      <xdr:nvSpPr>
        <xdr:cNvPr id="113" name="フローチャート: 判断 112">
          <a:extLst>
            <a:ext uri="{FF2B5EF4-FFF2-40B4-BE49-F238E27FC236}">
              <a16:creationId xmlns:a16="http://schemas.microsoft.com/office/drawing/2014/main" id="{00000000-0008-0000-0F00-000071000000}"/>
            </a:ext>
          </a:extLst>
        </xdr:cNvPr>
        <xdr:cNvSpPr/>
      </xdr:nvSpPr>
      <xdr:spPr>
        <a:xfrm>
          <a:off x="9588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36</xdr:row>
      <xdr:rowOff>168927</xdr:rowOff>
    </xdr:from>
    <xdr:ext cx="469744" cy="259045"/>
    <xdr:sp macro="" textlink="">
      <xdr:nvSpPr>
        <xdr:cNvPr id="114" name="n_1aveValue【図書館】&#10;一人当たり面積">
          <a:extLst>
            <a:ext uri="{FF2B5EF4-FFF2-40B4-BE49-F238E27FC236}">
              <a16:creationId xmlns:a16="http://schemas.microsoft.com/office/drawing/2014/main" id="{00000000-0008-0000-0F00-000072000000}"/>
            </a:ext>
          </a:extLst>
        </xdr:cNvPr>
        <xdr:cNvSpPr txBox="1"/>
      </xdr:nvSpPr>
      <xdr:spPr>
        <a:xfrm>
          <a:off x="9391727"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63500</xdr:rowOff>
    </xdr:from>
    <xdr:to>
      <xdr:col>46</xdr:col>
      <xdr:colOff>38100</xdr:colOff>
      <xdr:row>38</xdr:row>
      <xdr:rowOff>165100</xdr:rowOff>
    </xdr:to>
    <xdr:sp macro="" textlink="">
      <xdr:nvSpPr>
        <xdr:cNvPr id="115" name="フローチャート: 判断 114">
          <a:extLst>
            <a:ext uri="{FF2B5EF4-FFF2-40B4-BE49-F238E27FC236}">
              <a16:creationId xmlns:a16="http://schemas.microsoft.com/office/drawing/2014/main" id="{00000000-0008-0000-0F00-000073000000}"/>
            </a:ext>
          </a:extLst>
        </xdr:cNvPr>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37</xdr:row>
      <xdr:rowOff>10177</xdr:rowOff>
    </xdr:from>
    <xdr:ext cx="469744" cy="259045"/>
    <xdr:sp macro="" textlink="">
      <xdr:nvSpPr>
        <xdr:cNvPr id="116" name="n_2aveValue【図書館】&#10;一人当たり面積">
          <a:extLst>
            <a:ext uri="{FF2B5EF4-FFF2-40B4-BE49-F238E27FC236}">
              <a16:creationId xmlns:a16="http://schemas.microsoft.com/office/drawing/2014/main" id="{00000000-0008-0000-0F00-000074000000}"/>
            </a:ext>
          </a:extLst>
        </xdr:cNvPr>
        <xdr:cNvSpPr txBox="1"/>
      </xdr:nvSpPr>
      <xdr:spPr>
        <a:xfrm>
          <a:off x="8515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63500</xdr:rowOff>
    </xdr:from>
    <xdr:to>
      <xdr:col>41</xdr:col>
      <xdr:colOff>101600</xdr:colOff>
      <xdr:row>38</xdr:row>
      <xdr:rowOff>165100</xdr:rowOff>
    </xdr:to>
    <xdr:sp macro="" textlink="">
      <xdr:nvSpPr>
        <xdr:cNvPr id="117" name="フローチャート: 判断 116">
          <a:extLst>
            <a:ext uri="{FF2B5EF4-FFF2-40B4-BE49-F238E27FC236}">
              <a16:creationId xmlns:a16="http://schemas.microsoft.com/office/drawing/2014/main" id="{00000000-0008-0000-0F00-000075000000}"/>
            </a:ext>
          </a:extLst>
        </xdr:cNvPr>
        <xdr:cNvSpPr/>
      </xdr:nvSpPr>
      <xdr:spPr>
        <a:xfrm>
          <a:off x="7810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37</xdr:row>
      <xdr:rowOff>10177</xdr:rowOff>
    </xdr:from>
    <xdr:ext cx="469744" cy="259045"/>
    <xdr:sp macro="" textlink="">
      <xdr:nvSpPr>
        <xdr:cNvPr id="118" name="n_3aveValue【図書館】&#10;一人当たり面積">
          <a:extLst>
            <a:ext uri="{FF2B5EF4-FFF2-40B4-BE49-F238E27FC236}">
              <a16:creationId xmlns:a16="http://schemas.microsoft.com/office/drawing/2014/main" id="{00000000-0008-0000-0F00-000076000000}"/>
            </a:ext>
          </a:extLst>
        </xdr:cNvPr>
        <xdr:cNvSpPr txBox="1"/>
      </xdr:nvSpPr>
      <xdr:spPr>
        <a:xfrm>
          <a:off x="7626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00000000-0008-0000-0F00-000077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00000000-0008-0000-0F00-000078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0000000-0008-0000-0F00-000079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F00-00007A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F00-00007B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124" name="楕円 123">
          <a:extLst>
            <a:ext uri="{FF2B5EF4-FFF2-40B4-BE49-F238E27FC236}">
              <a16:creationId xmlns:a16="http://schemas.microsoft.com/office/drawing/2014/main" id="{00000000-0008-0000-0F00-00007C00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88900</xdr:rowOff>
    </xdr:from>
    <xdr:to>
      <xdr:col>46</xdr:col>
      <xdr:colOff>38100</xdr:colOff>
      <xdr:row>39</xdr:row>
      <xdr:rowOff>19050</xdr:rowOff>
    </xdr:to>
    <xdr:sp macro="" textlink="">
      <xdr:nvSpPr>
        <xdr:cNvPr id="125" name="楕円 124">
          <a:extLst>
            <a:ext uri="{FF2B5EF4-FFF2-40B4-BE49-F238E27FC236}">
              <a16:creationId xmlns:a16="http://schemas.microsoft.com/office/drawing/2014/main" id="{00000000-0008-0000-0F00-00007D00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126" name="直線コネクタ 125">
          <a:extLst>
            <a:ext uri="{FF2B5EF4-FFF2-40B4-BE49-F238E27FC236}">
              <a16:creationId xmlns:a16="http://schemas.microsoft.com/office/drawing/2014/main" id="{00000000-0008-0000-0F00-00007E00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88900</xdr:rowOff>
    </xdr:from>
    <xdr:to>
      <xdr:col>41</xdr:col>
      <xdr:colOff>101600</xdr:colOff>
      <xdr:row>39</xdr:row>
      <xdr:rowOff>19050</xdr:rowOff>
    </xdr:to>
    <xdr:sp macro="" textlink="">
      <xdr:nvSpPr>
        <xdr:cNvPr id="127" name="楕円 126">
          <a:extLst>
            <a:ext uri="{FF2B5EF4-FFF2-40B4-BE49-F238E27FC236}">
              <a16:creationId xmlns:a16="http://schemas.microsoft.com/office/drawing/2014/main" id="{00000000-0008-0000-0F00-00007F00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139700</xdr:rowOff>
    </xdr:from>
    <xdr:to>
      <xdr:col>45</xdr:col>
      <xdr:colOff>177800</xdr:colOff>
      <xdr:row>38</xdr:row>
      <xdr:rowOff>139700</xdr:rowOff>
    </xdr:to>
    <xdr:cxnSp macro="">
      <xdr:nvCxnSpPr>
        <xdr:cNvPr id="128" name="直線コネクタ 127">
          <a:extLst>
            <a:ext uri="{FF2B5EF4-FFF2-40B4-BE49-F238E27FC236}">
              <a16:creationId xmlns:a16="http://schemas.microsoft.com/office/drawing/2014/main" id="{00000000-0008-0000-0F00-00008000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10177</xdr:rowOff>
    </xdr:from>
    <xdr:ext cx="469744" cy="259045"/>
    <xdr:sp macro="" textlink="">
      <xdr:nvSpPr>
        <xdr:cNvPr id="129" name="n_1mainValue【図書館】&#10;一人当たり面積">
          <a:extLst>
            <a:ext uri="{FF2B5EF4-FFF2-40B4-BE49-F238E27FC236}">
              <a16:creationId xmlns:a16="http://schemas.microsoft.com/office/drawing/2014/main" id="{00000000-0008-0000-0F00-000081000000}"/>
            </a:ext>
          </a:extLst>
        </xdr:cNvPr>
        <xdr:cNvSpPr txBox="1"/>
      </xdr:nvSpPr>
      <xdr:spPr>
        <a:xfrm>
          <a:off x="9391727"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10177</xdr:rowOff>
    </xdr:from>
    <xdr:ext cx="469744" cy="259045"/>
    <xdr:sp macro="" textlink="">
      <xdr:nvSpPr>
        <xdr:cNvPr id="130" name="n_2mainValue【図書館】&#10;一人当たり面積">
          <a:extLst>
            <a:ext uri="{FF2B5EF4-FFF2-40B4-BE49-F238E27FC236}">
              <a16:creationId xmlns:a16="http://schemas.microsoft.com/office/drawing/2014/main" id="{00000000-0008-0000-0F00-000082000000}"/>
            </a:ext>
          </a:extLst>
        </xdr:cNvPr>
        <xdr:cNvSpPr txBox="1"/>
      </xdr:nvSpPr>
      <xdr:spPr>
        <a:xfrm>
          <a:off x="8515427"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10177</xdr:rowOff>
    </xdr:from>
    <xdr:ext cx="469744" cy="259045"/>
    <xdr:sp macro="" textlink="">
      <xdr:nvSpPr>
        <xdr:cNvPr id="131" name="n_3mainValue【図書館】&#10;一人当たり面積">
          <a:extLst>
            <a:ext uri="{FF2B5EF4-FFF2-40B4-BE49-F238E27FC236}">
              <a16:creationId xmlns:a16="http://schemas.microsoft.com/office/drawing/2014/main" id="{00000000-0008-0000-0F00-000083000000}"/>
            </a:ext>
          </a:extLst>
        </xdr:cNvPr>
        <xdr:cNvSpPr txBox="1"/>
      </xdr:nvSpPr>
      <xdr:spPr>
        <a:xfrm>
          <a:off x="7626427"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a:extLst>
            <a:ext uri="{FF2B5EF4-FFF2-40B4-BE49-F238E27FC236}">
              <a16:creationId xmlns:a16="http://schemas.microsoft.com/office/drawing/2014/main" id="{00000000-0008-0000-0F00-00008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a:extLst>
            <a:ext uri="{FF2B5EF4-FFF2-40B4-BE49-F238E27FC236}">
              <a16:creationId xmlns:a16="http://schemas.microsoft.com/office/drawing/2014/main" id="{00000000-0008-0000-0F00-00008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a:extLst>
            <a:ext uri="{FF2B5EF4-FFF2-40B4-BE49-F238E27FC236}">
              <a16:creationId xmlns:a16="http://schemas.microsoft.com/office/drawing/2014/main" id="{00000000-0008-0000-0F00-00008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a:extLst>
            <a:ext uri="{FF2B5EF4-FFF2-40B4-BE49-F238E27FC236}">
              <a16:creationId xmlns:a16="http://schemas.microsoft.com/office/drawing/2014/main" id="{00000000-0008-0000-0F00-00008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a:extLst>
            <a:ext uri="{FF2B5EF4-FFF2-40B4-BE49-F238E27FC236}">
              <a16:creationId xmlns:a16="http://schemas.microsoft.com/office/drawing/2014/main" id="{00000000-0008-0000-0F00-00008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a:extLst>
            <a:ext uri="{FF2B5EF4-FFF2-40B4-BE49-F238E27FC236}">
              <a16:creationId xmlns:a16="http://schemas.microsoft.com/office/drawing/2014/main" id="{00000000-0008-0000-0F00-00008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a:extLst>
            <a:ext uri="{FF2B5EF4-FFF2-40B4-BE49-F238E27FC236}">
              <a16:creationId xmlns:a16="http://schemas.microsoft.com/office/drawing/2014/main" id="{00000000-0008-0000-0F00-00008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a:extLst>
            <a:ext uri="{FF2B5EF4-FFF2-40B4-BE49-F238E27FC236}">
              <a16:creationId xmlns:a16="http://schemas.microsoft.com/office/drawing/2014/main" id="{00000000-0008-0000-0F00-00008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a:extLst>
            <a:ext uri="{FF2B5EF4-FFF2-40B4-BE49-F238E27FC236}">
              <a16:creationId xmlns:a16="http://schemas.microsoft.com/office/drawing/2014/main" id="{00000000-0008-0000-0F00-00008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a:extLst>
            <a:ext uri="{FF2B5EF4-FFF2-40B4-BE49-F238E27FC236}">
              <a16:creationId xmlns:a16="http://schemas.microsoft.com/office/drawing/2014/main" id="{00000000-0008-0000-0F00-00008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2" name="直線コネクタ 141">
          <a:extLst>
            <a:ext uri="{FF2B5EF4-FFF2-40B4-BE49-F238E27FC236}">
              <a16:creationId xmlns:a16="http://schemas.microsoft.com/office/drawing/2014/main" id="{00000000-0008-0000-0F00-00008E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3" name="テキスト ボックス 142">
          <a:extLst>
            <a:ext uri="{FF2B5EF4-FFF2-40B4-BE49-F238E27FC236}">
              <a16:creationId xmlns:a16="http://schemas.microsoft.com/office/drawing/2014/main" id="{00000000-0008-0000-0F00-00008F000000}"/>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4" name="直線コネクタ 143">
          <a:extLst>
            <a:ext uri="{FF2B5EF4-FFF2-40B4-BE49-F238E27FC236}">
              <a16:creationId xmlns:a16="http://schemas.microsoft.com/office/drawing/2014/main" id="{00000000-0008-0000-0F00-000090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5" name="テキスト ボックス 144">
          <a:extLst>
            <a:ext uri="{FF2B5EF4-FFF2-40B4-BE49-F238E27FC236}">
              <a16:creationId xmlns:a16="http://schemas.microsoft.com/office/drawing/2014/main" id="{00000000-0008-0000-0F00-000091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6" name="直線コネクタ 145">
          <a:extLst>
            <a:ext uri="{FF2B5EF4-FFF2-40B4-BE49-F238E27FC236}">
              <a16:creationId xmlns:a16="http://schemas.microsoft.com/office/drawing/2014/main" id="{00000000-0008-0000-0F00-000092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7" name="テキスト ボックス 146">
          <a:extLst>
            <a:ext uri="{FF2B5EF4-FFF2-40B4-BE49-F238E27FC236}">
              <a16:creationId xmlns:a16="http://schemas.microsoft.com/office/drawing/2014/main" id="{00000000-0008-0000-0F00-000093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8" name="直線コネクタ 147">
          <a:extLst>
            <a:ext uri="{FF2B5EF4-FFF2-40B4-BE49-F238E27FC236}">
              <a16:creationId xmlns:a16="http://schemas.microsoft.com/office/drawing/2014/main" id="{00000000-0008-0000-0F00-000094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9" name="テキスト ボックス 148">
          <a:extLst>
            <a:ext uri="{FF2B5EF4-FFF2-40B4-BE49-F238E27FC236}">
              <a16:creationId xmlns:a16="http://schemas.microsoft.com/office/drawing/2014/main" id="{00000000-0008-0000-0F00-000095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0" name="直線コネクタ 149">
          <a:extLst>
            <a:ext uri="{FF2B5EF4-FFF2-40B4-BE49-F238E27FC236}">
              <a16:creationId xmlns:a16="http://schemas.microsoft.com/office/drawing/2014/main" id="{00000000-0008-0000-0F00-000096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1" name="テキスト ボックス 150">
          <a:extLst>
            <a:ext uri="{FF2B5EF4-FFF2-40B4-BE49-F238E27FC236}">
              <a16:creationId xmlns:a16="http://schemas.microsoft.com/office/drawing/2014/main" id="{00000000-0008-0000-0F00-000097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2" name="直線コネクタ 151">
          <a:extLst>
            <a:ext uri="{FF2B5EF4-FFF2-40B4-BE49-F238E27FC236}">
              <a16:creationId xmlns:a16="http://schemas.microsoft.com/office/drawing/2014/main" id="{00000000-0008-0000-0F00-000098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3" name="テキスト ボックス 152">
          <a:extLst>
            <a:ext uri="{FF2B5EF4-FFF2-40B4-BE49-F238E27FC236}">
              <a16:creationId xmlns:a16="http://schemas.microsoft.com/office/drawing/2014/main" id="{00000000-0008-0000-0F00-000099000000}"/>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4" name="直線コネクタ 153">
          <a:extLst>
            <a:ext uri="{FF2B5EF4-FFF2-40B4-BE49-F238E27FC236}">
              <a16:creationId xmlns:a16="http://schemas.microsoft.com/office/drawing/2014/main" id="{00000000-0008-0000-0F00-00009A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6" name="【体育館・プール】&#10;有形固定資産減価償却率グラフ枠">
          <a:extLst>
            <a:ext uri="{FF2B5EF4-FFF2-40B4-BE49-F238E27FC236}">
              <a16:creationId xmlns:a16="http://schemas.microsoft.com/office/drawing/2014/main" id="{00000000-0008-0000-0F00-00009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42454</xdr:rowOff>
    </xdr:from>
    <xdr:to>
      <xdr:col>24</xdr:col>
      <xdr:colOff>62865</xdr:colOff>
      <xdr:row>64</xdr:row>
      <xdr:rowOff>66947</xdr:rowOff>
    </xdr:to>
    <xdr:cxnSp macro="">
      <xdr:nvCxnSpPr>
        <xdr:cNvPr id="157" name="直線コネクタ 156">
          <a:extLst>
            <a:ext uri="{FF2B5EF4-FFF2-40B4-BE49-F238E27FC236}">
              <a16:creationId xmlns:a16="http://schemas.microsoft.com/office/drawing/2014/main" id="{00000000-0008-0000-0F00-00009D000000}"/>
            </a:ext>
          </a:extLst>
        </xdr:cNvPr>
        <xdr:cNvCxnSpPr/>
      </xdr:nvCxnSpPr>
      <xdr:spPr>
        <a:xfrm flipV="1">
          <a:off x="4634865" y="9472204"/>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70774</xdr:rowOff>
    </xdr:from>
    <xdr:ext cx="340478" cy="259045"/>
    <xdr:sp macro="" textlink="">
      <xdr:nvSpPr>
        <xdr:cNvPr id="158" name="【体育館・プール】&#10;有形固定資産減価償却率最小値テキスト">
          <a:extLst>
            <a:ext uri="{FF2B5EF4-FFF2-40B4-BE49-F238E27FC236}">
              <a16:creationId xmlns:a16="http://schemas.microsoft.com/office/drawing/2014/main" id="{00000000-0008-0000-0F00-00009E000000}"/>
            </a:ext>
          </a:extLst>
        </xdr:cNvPr>
        <xdr:cNvSpPr txBox="1"/>
      </xdr:nvSpPr>
      <xdr:spPr>
        <a:xfrm>
          <a:off x="4673600" y="110435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66947</xdr:rowOff>
    </xdr:from>
    <xdr:to>
      <xdr:col>24</xdr:col>
      <xdr:colOff>152400</xdr:colOff>
      <xdr:row>64</xdr:row>
      <xdr:rowOff>66947</xdr:rowOff>
    </xdr:to>
    <xdr:cxnSp macro="">
      <xdr:nvCxnSpPr>
        <xdr:cNvPr id="159" name="直線コネクタ 158">
          <a:extLst>
            <a:ext uri="{FF2B5EF4-FFF2-40B4-BE49-F238E27FC236}">
              <a16:creationId xmlns:a16="http://schemas.microsoft.com/office/drawing/2014/main" id="{00000000-0008-0000-0F00-00009F000000}"/>
            </a:ext>
          </a:extLst>
        </xdr:cNvPr>
        <xdr:cNvCxnSpPr/>
      </xdr:nvCxnSpPr>
      <xdr:spPr>
        <a:xfrm>
          <a:off x="4546600" y="11039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160581</xdr:rowOff>
    </xdr:from>
    <xdr:ext cx="405111" cy="259045"/>
    <xdr:sp macro="" textlink="">
      <xdr:nvSpPr>
        <xdr:cNvPr id="160" name="【体育館・プール】&#10;有形固定資産減価償却率最大値テキスト">
          <a:extLst>
            <a:ext uri="{FF2B5EF4-FFF2-40B4-BE49-F238E27FC236}">
              <a16:creationId xmlns:a16="http://schemas.microsoft.com/office/drawing/2014/main" id="{00000000-0008-0000-0F00-0000A0000000}"/>
            </a:ext>
          </a:extLst>
        </xdr:cNvPr>
        <xdr:cNvSpPr txBox="1"/>
      </xdr:nvSpPr>
      <xdr:spPr>
        <a:xfrm>
          <a:off x="4673600" y="9247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42454</xdr:rowOff>
    </xdr:from>
    <xdr:to>
      <xdr:col>24</xdr:col>
      <xdr:colOff>152400</xdr:colOff>
      <xdr:row>55</xdr:row>
      <xdr:rowOff>42454</xdr:rowOff>
    </xdr:to>
    <xdr:cxnSp macro="">
      <xdr:nvCxnSpPr>
        <xdr:cNvPr id="161" name="直線コネクタ 160">
          <a:extLst>
            <a:ext uri="{FF2B5EF4-FFF2-40B4-BE49-F238E27FC236}">
              <a16:creationId xmlns:a16="http://schemas.microsoft.com/office/drawing/2014/main" id="{00000000-0008-0000-0F00-0000A1000000}"/>
            </a:ext>
          </a:extLst>
        </xdr:cNvPr>
        <xdr:cNvCxnSpPr/>
      </xdr:nvCxnSpPr>
      <xdr:spPr>
        <a:xfrm>
          <a:off x="4546600" y="9472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41927</xdr:rowOff>
    </xdr:from>
    <xdr:ext cx="405111" cy="259045"/>
    <xdr:sp macro="" textlink="">
      <xdr:nvSpPr>
        <xdr:cNvPr id="162" name="【体育館・プール】&#10;有形固定資産減価償却率平均値テキスト">
          <a:extLst>
            <a:ext uri="{FF2B5EF4-FFF2-40B4-BE49-F238E27FC236}">
              <a16:creationId xmlns:a16="http://schemas.microsoft.com/office/drawing/2014/main" id="{00000000-0008-0000-0F00-0000A2000000}"/>
            </a:ext>
          </a:extLst>
        </xdr:cNvPr>
        <xdr:cNvSpPr txBox="1"/>
      </xdr:nvSpPr>
      <xdr:spPr>
        <a:xfrm>
          <a:off x="4673600" y="9986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63500</xdr:rowOff>
    </xdr:from>
    <xdr:to>
      <xdr:col>24</xdr:col>
      <xdr:colOff>114300</xdr:colOff>
      <xdr:row>58</xdr:row>
      <xdr:rowOff>165100</xdr:rowOff>
    </xdr:to>
    <xdr:sp macro="" textlink="">
      <xdr:nvSpPr>
        <xdr:cNvPr id="163" name="フローチャート: 判断 162">
          <a:extLst>
            <a:ext uri="{FF2B5EF4-FFF2-40B4-BE49-F238E27FC236}">
              <a16:creationId xmlns:a16="http://schemas.microsoft.com/office/drawing/2014/main" id="{00000000-0008-0000-0F00-0000A3000000}"/>
            </a:ext>
          </a:extLst>
        </xdr:cNvPr>
        <xdr:cNvSpPr/>
      </xdr:nvSpPr>
      <xdr:spPr>
        <a:xfrm>
          <a:off x="45847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120650</xdr:rowOff>
    </xdr:from>
    <xdr:to>
      <xdr:col>20</xdr:col>
      <xdr:colOff>38100</xdr:colOff>
      <xdr:row>59</xdr:row>
      <xdr:rowOff>50800</xdr:rowOff>
    </xdr:to>
    <xdr:sp macro="" textlink="">
      <xdr:nvSpPr>
        <xdr:cNvPr id="164" name="フローチャート: 判断 163">
          <a:extLst>
            <a:ext uri="{FF2B5EF4-FFF2-40B4-BE49-F238E27FC236}">
              <a16:creationId xmlns:a16="http://schemas.microsoft.com/office/drawing/2014/main" id="{00000000-0008-0000-0F00-0000A4000000}"/>
            </a:ext>
          </a:extLst>
        </xdr:cNvPr>
        <xdr:cNvSpPr/>
      </xdr:nvSpPr>
      <xdr:spPr>
        <a:xfrm>
          <a:off x="3746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41927</xdr:rowOff>
    </xdr:from>
    <xdr:ext cx="405111" cy="259045"/>
    <xdr:sp macro="" textlink="">
      <xdr:nvSpPr>
        <xdr:cNvPr id="165" name="n_1aveValue【体育館・プール】&#10;有形固定資産減価償却率">
          <a:extLst>
            <a:ext uri="{FF2B5EF4-FFF2-40B4-BE49-F238E27FC236}">
              <a16:creationId xmlns:a16="http://schemas.microsoft.com/office/drawing/2014/main" id="{00000000-0008-0000-0F00-0000A5000000}"/>
            </a:ext>
          </a:extLst>
        </xdr:cNvPr>
        <xdr:cNvSpPr txBox="1"/>
      </xdr:nvSpPr>
      <xdr:spPr>
        <a:xfrm>
          <a:off x="3582044" y="1015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123916</xdr:rowOff>
    </xdr:from>
    <xdr:to>
      <xdr:col>15</xdr:col>
      <xdr:colOff>101600</xdr:colOff>
      <xdr:row>59</xdr:row>
      <xdr:rowOff>54066</xdr:rowOff>
    </xdr:to>
    <xdr:sp macro="" textlink="">
      <xdr:nvSpPr>
        <xdr:cNvPr id="166" name="フローチャート: 判断 165">
          <a:extLst>
            <a:ext uri="{FF2B5EF4-FFF2-40B4-BE49-F238E27FC236}">
              <a16:creationId xmlns:a16="http://schemas.microsoft.com/office/drawing/2014/main" id="{00000000-0008-0000-0F00-0000A6000000}"/>
            </a:ext>
          </a:extLst>
        </xdr:cNvPr>
        <xdr:cNvSpPr/>
      </xdr:nvSpPr>
      <xdr:spPr>
        <a:xfrm>
          <a:off x="2857500" y="1006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45193</xdr:rowOff>
    </xdr:from>
    <xdr:ext cx="405111" cy="259045"/>
    <xdr:sp macro="" textlink="">
      <xdr:nvSpPr>
        <xdr:cNvPr id="167" name="n_2aveValue【体育館・プール】&#10;有形固定資産減価償却率">
          <a:extLst>
            <a:ext uri="{FF2B5EF4-FFF2-40B4-BE49-F238E27FC236}">
              <a16:creationId xmlns:a16="http://schemas.microsoft.com/office/drawing/2014/main" id="{00000000-0008-0000-0F00-0000A7000000}"/>
            </a:ext>
          </a:extLst>
        </xdr:cNvPr>
        <xdr:cNvSpPr txBox="1"/>
      </xdr:nvSpPr>
      <xdr:spPr>
        <a:xfrm>
          <a:off x="2705744" y="10160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150041</xdr:rowOff>
    </xdr:from>
    <xdr:to>
      <xdr:col>10</xdr:col>
      <xdr:colOff>165100</xdr:colOff>
      <xdr:row>59</xdr:row>
      <xdr:rowOff>80191</xdr:rowOff>
    </xdr:to>
    <xdr:sp macro="" textlink="">
      <xdr:nvSpPr>
        <xdr:cNvPr id="168" name="フローチャート: 判断 167">
          <a:extLst>
            <a:ext uri="{FF2B5EF4-FFF2-40B4-BE49-F238E27FC236}">
              <a16:creationId xmlns:a16="http://schemas.microsoft.com/office/drawing/2014/main" id="{00000000-0008-0000-0F00-0000A8000000}"/>
            </a:ext>
          </a:extLst>
        </xdr:cNvPr>
        <xdr:cNvSpPr/>
      </xdr:nvSpPr>
      <xdr:spPr>
        <a:xfrm>
          <a:off x="1968500" y="1009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57</xdr:row>
      <xdr:rowOff>96718</xdr:rowOff>
    </xdr:from>
    <xdr:ext cx="405111" cy="259045"/>
    <xdr:sp macro="" textlink="">
      <xdr:nvSpPr>
        <xdr:cNvPr id="169" name="n_3aveValue【体育館・プール】&#10;有形固定資産減価償却率">
          <a:extLst>
            <a:ext uri="{FF2B5EF4-FFF2-40B4-BE49-F238E27FC236}">
              <a16:creationId xmlns:a16="http://schemas.microsoft.com/office/drawing/2014/main" id="{00000000-0008-0000-0F00-0000A9000000}"/>
            </a:ext>
          </a:extLst>
        </xdr:cNvPr>
        <xdr:cNvSpPr txBox="1"/>
      </xdr:nvSpPr>
      <xdr:spPr>
        <a:xfrm>
          <a:off x="1816744" y="9869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00000000-0008-0000-0F00-0000AA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00000000-0008-0000-0F00-0000AB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00000000-0008-0000-0F00-0000AC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00000000-0008-0000-0F00-0000AD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00000000-0008-0000-0F00-0000AE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148409</xdr:rowOff>
    </xdr:from>
    <xdr:to>
      <xdr:col>20</xdr:col>
      <xdr:colOff>38100</xdr:colOff>
      <xdr:row>57</xdr:row>
      <xdr:rowOff>78559</xdr:rowOff>
    </xdr:to>
    <xdr:sp macro="" textlink="">
      <xdr:nvSpPr>
        <xdr:cNvPr id="175" name="楕円 174">
          <a:extLst>
            <a:ext uri="{FF2B5EF4-FFF2-40B4-BE49-F238E27FC236}">
              <a16:creationId xmlns:a16="http://schemas.microsoft.com/office/drawing/2014/main" id="{00000000-0008-0000-0F00-0000AF000000}"/>
            </a:ext>
          </a:extLst>
        </xdr:cNvPr>
        <xdr:cNvSpPr/>
      </xdr:nvSpPr>
      <xdr:spPr>
        <a:xfrm>
          <a:off x="3746500" y="974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11249</xdr:rowOff>
    </xdr:from>
    <xdr:to>
      <xdr:col>15</xdr:col>
      <xdr:colOff>101600</xdr:colOff>
      <xdr:row>57</xdr:row>
      <xdr:rowOff>112849</xdr:rowOff>
    </xdr:to>
    <xdr:sp macro="" textlink="">
      <xdr:nvSpPr>
        <xdr:cNvPr id="176" name="楕円 175">
          <a:extLst>
            <a:ext uri="{FF2B5EF4-FFF2-40B4-BE49-F238E27FC236}">
              <a16:creationId xmlns:a16="http://schemas.microsoft.com/office/drawing/2014/main" id="{00000000-0008-0000-0F00-0000B0000000}"/>
            </a:ext>
          </a:extLst>
        </xdr:cNvPr>
        <xdr:cNvSpPr/>
      </xdr:nvSpPr>
      <xdr:spPr>
        <a:xfrm>
          <a:off x="2857500" y="978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27759</xdr:rowOff>
    </xdr:from>
    <xdr:to>
      <xdr:col>19</xdr:col>
      <xdr:colOff>177800</xdr:colOff>
      <xdr:row>57</xdr:row>
      <xdr:rowOff>62049</xdr:rowOff>
    </xdr:to>
    <xdr:cxnSp macro="">
      <xdr:nvCxnSpPr>
        <xdr:cNvPr id="177" name="直線コネクタ 176">
          <a:extLst>
            <a:ext uri="{FF2B5EF4-FFF2-40B4-BE49-F238E27FC236}">
              <a16:creationId xmlns:a16="http://schemas.microsoft.com/office/drawing/2014/main" id="{00000000-0008-0000-0F00-0000B1000000}"/>
            </a:ext>
          </a:extLst>
        </xdr:cNvPr>
        <xdr:cNvCxnSpPr/>
      </xdr:nvCxnSpPr>
      <xdr:spPr>
        <a:xfrm flipV="1">
          <a:off x="2908300" y="9800409"/>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143510</xdr:rowOff>
    </xdr:from>
    <xdr:to>
      <xdr:col>10</xdr:col>
      <xdr:colOff>165100</xdr:colOff>
      <xdr:row>60</xdr:row>
      <xdr:rowOff>73660</xdr:rowOff>
    </xdr:to>
    <xdr:sp macro="" textlink="">
      <xdr:nvSpPr>
        <xdr:cNvPr id="178" name="楕円 177">
          <a:extLst>
            <a:ext uri="{FF2B5EF4-FFF2-40B4-BE49-F238E27FC236}">
              <a16:creationId xmlns:a16="http://schemas.microsoft.com/office/drawing/2014/main" id="{00000000-0008-0000-0F00-0000B2000000}"/>
            </a:ext>
          </a:extLst>
        </xdr:cNvPr>
        <xdr:cNvSpPr/>
      </xdr:nvSpPr>
      <xdr:spPr>
        <a:xfrm>
          <a:off x="1968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62049</xdr:rowOff>
    </xdr:from>
    <xdr:to>
      <xdr:col>15</xdr:col>
      <xdr:colOff>50800</xdr:colOff>
      <xdr:row>60</xdr:row>
      <xdr:rowOff>22860</xdr:rowOff>
    </xdr:to>
    <xdr:cxnSp macro="">
      <xdr:nvCxnSpPr>
        <xdr:cNvPr id="179" name="直線コネクタ 178">
          <a:extLst>
            <a:ext uri="{FF2B5EF4-FFF2-40B4-BE49-F238E27FC236}">
              <a16:creationId xmlns:a16="http://schemas.microsoft.com/office/drawing/2014/main" id="{00000000-0008-0000-0F00-0000B3000000}"/>
            </a:ext>
          </a:extLst>
        </xdr:cNvPr>
        <xdr:cNvCxnSpPr/>
      </xdr:nvCxnSpPr>
      <xdr:spPr>
        <a:xfrm flipV="1">
          <a:off x="2019300" y="9834699"/>
          <a:ext cx="889000" cy="47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55</xdr:row>
      <xdr:rowOff>95086</xdr:rowOff>
    </xdr:from>
    <xdr:ext cx="405111" cy="259045"/>
    <xdr:sp macro="" textlink="">
      <xdr:nvSpPr>
        <xdr:cNvPr id="180" name="n_1mainValue【体育館・プール】&#10;有形固定資産減価償却率">
          <a:extLst>
            <a:ext uri="{FF2B5EF4-FFF2-40B4-BE49-F238E27FC236}">
              <a16:creationId xmlns:a16="http://schemas.microsoft.com/office/drawing/2014/main" id="{00000000-0008-0000-0F00-0000B4000000}"/>
            </a:ext>
          </a:extLst>
        </xdr:cNvPr>
        <xdr:cNvSpPr txBox="1"/>
      </xdr:nvSpPr>
      <xdr:spPr>
        <a:xfrm>
          <a:off x="3582044" y="9524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129376</xdr:rowOff>
    </xdr:from>
    <xdr:ext cx="405111" cy="259045"/>
    <xdr:sp macro="" textlink="">
      <xdr:nvSpPr>
        <xdr:cNvPr id="181" name="n_2mainValue【体育館・プール】&#10;有形固定資産減価償却率">
          <a:extLst>
            <a:ext uri="{FF2B5EF4-FFF2-40B4-BE49-F238E27FC236}">
              <a16:creationId xmlns:a16="http://schemas.microsoft.com/office/drawing/2014/main" id="{00000000-0008-0000-0F00-0000B5000000}"/>
            </a:ext>
          </a:extLst>
        </xdr:cNvPr>
        <xdr:cNvSpPr txBox="1"/>
      </xdr:nvSpPr>
      <xdr:spPr>
        <a:xfrm>
          <a:off x="2705744" y="9559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64787</xdr:rowOff>
    </xdr:from>
    <xdr:ext cx="405111" cy="259045"/>
    <xdr:sp macro="" textlink="">
      <xdr:nvSpPr>
        <xdr:cNvPr id="182" name="n_3mainValue【体育館・プール】&#10;有形固定資産減価償却率">
          <a:extLst>
            <a:ext uri="{FF2B5EF4-FFF2-40B4-BE49-F238E27FC236}">
              <a16:creationId xmlns:a16="http://schemas.microsoft.com/office/drawing/2014/main" id="{00000000-0008-0000-0F00-0000B6000000}"/>
            </a:ext>
          </a:extLst>
        </xdr:cNvPr>
        <xdr:cNvSpPr txBox="1"/>
      </xdr:nvSpPr>
      <xdr:spPr>
        <a:xfrm>
          <a:off x="18167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3" name="正方形/長方形 182">
          <a:extLst>
            <a:ext uri="{FF2B5EF4-FFF2-40B4-BE49-F238E27FC236}">
              <a16:creationId xmlns:a16="http://schemas.microsoft.com/office/drawing/2014/main" id="{00000000-0008-0000-0F00-0000B7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4" name="正方形/長方形 183">
          <a:extLst>
            <a:ext uri="{FF2B5EF4-FFF2-40B4-BE49-F238E27FC236}">
              <a16:creationId xmlns:a16="http://schemas.microsoft.com/office/drawing/2014/main" id="{00000000-0008-0000-0F00-0000B8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5" name="正方形/長方形 184">
          <a:extLst>
            <a:ext uri="{FF2B5EF4-FFF2-40B4-BE49-F238E27FC236}">
              <a16:creationId xmlns:a16="http://schemas.microsoft.com/office/drawing/2014/main" id="{00000000-0008-0000-0F00-0000B9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6" name="正方形/長方形 185">
          <a:extLst>
            <a:ext uri="{FF2B5EF4-FFF2-40B4-BE49-F238E27FC236}">
              <a16:creationId xmlns:a16="http://schemas.microsoft.com/office/drawing/2014/main" id="{00000000-0008-0000-0F00-0000BA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7" name="正方形/長方形 186">
          <a:extLst>
            <a:ext uri="{FF2B5EF4-FFF2-40B4-BE49-F238E27FC236}">
              <a16:creationId xmlns:a16="http://schemas.microsoft.com/office/drawing/2014/main" id="{00000000-0008-0000-0F00-0000BB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8" name="正方形/長方形 187">
          <a:extLst>
            <a:ext uri="{FF2B5EF4-FFF2-40B4-BE49-F238E27FC236}">
              <a16:creationId xmlns:a16="http://schemas.microsoft.com/office/drawing/2014/main" id="{00000000-0008-0000-0F00-0000BC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9" name="正方形/長方形 188">
          <a:extLst>
            <a:ext uri="{FF2B5EF4-FFF2-40B4-BE49-F238E27FC236}">
              <a16:creationId xmlns:a16="http://schemas.microsoft.com/office/drawing/2014/main" id="{00000000-0008-0000-0F00-0000BD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0" name="正方形/長方形 189">
          <a:extLst>
            <a:ext uri="{FF2B5EF4-FFF2-40B4-BE49-F238E27FC236}">
              <a16:creationId xmlns:a16="http://schemas.microsoft.com/office/drawing/2014/main" id="{00000000-0008-0000-0F00-0000BE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1" name="テキスト ボックス 190">
          <a:extLst>
            <a:ext uri="{FF2B5EF4-FFF2-40B4-BE49-F238E27FC236}">
              <a16:creationId xmlns:a16="http://schemas.microsoft.com/office/drawing/2014/main" id="{00000000-0008-0000-0F00-0000BF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3" name="直線コネクタ 192">
          <a:extLst>
            <a:ext uri="{FF2B5EF4-FFF2-40B4-BE49-F238E27FC236}">
              <a16:creationId xmlns:a16="http://schemas.microsoft.com/office/drawing/2014/main" id="{00000000-0008-0000-0F00-0000C1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4" name="テキスト ボックス 193">
          <a:extLst>
            <a:ext uri="{FF2B5EF4-FFF2-40B4-BE49-F238E27FC236}">
              <a16:creationId xmlns:a16="http://schemas.microsoft.com/office/drawing/2014/main" id="{00000000-0008-0000-0F00-0000C2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5" name="直線コネクタ 194">
          <a:extLst>
            <a:ext uri="{FF2B5EF4-FFF2-40B4-BE49-F238E27FC236}">
              <a16:creationId xmlns:a16="http://schemas.microsoft.com/office/drawing/2014/main" id="{00000000-0008-0000-0F00-0000C3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6" name="テキスト ボックス 195">
          <a:extLst>
            <a:ext uri="{FF2B5EF4-FFF2-40B4-BE49-F238E27FC236}">
              <a16:creationId xmlns:a16="http://schemas.microsoft.com/office/drawing/2014/main" id="{00000000-0008-0000-0F00-0000C4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7" name="直線コネクタ 196">
          <a:extLst>
            <a:ext uri="{FF2B5EF4-FFF2-40B4-BE49-F238E27FC236}">
              <a16:creationId xmlns:a16="http://schemas.microsoft.com/office/drawing/2014/main" id="{00000000-0008-0000-0F00-0000C5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8" name="テキスト ボックス 197">
          <a:extLst>
            <a:ext uri="{FF2B5EF4-FFF2-40B4-BE49-F238E27FC236}">
              <a16:creationId xmlns:a16="http://schemas.microsoft.com/office/drawing/2014/main" id="{00000000-0008-0000-0F00-0000C6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9" name="直線コネクタ 198">
          <a:extLst>
            <a:ext uri="{FF2B5EF4-FFF2-40B4-BE49-F238E27FC236}">
              <a16:creationId xmlns:a16="http://schemas.microsoft.com/office/drawing/2014/main" id="{00000000-0008-0000-0F00-0000C7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0" name="テキスト ボックス 199">
          <a:extLst>
            <a:ext uri="{FF2B5EF4-FFF2-40B4-BE49-F238E27FC236}">
              <a16:creationId xmlns:a16="http://schemas.microsoft.com/office/drawing/2014/main" id="{00000000-0008-0000-0F00-0000C8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1" name="直線コネクタ 200">
          <a:extLst>
            <a:ext uri="{FF2B5EF4-FFF2-40B4-BE49-F238E27FC236}">
              <a16:creationId xmlns:a16="http://schemas.microsoft.com/office/drawing/2014/main" id="{00000000-0008-0000-0F00-0000C9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2" name="テキスト ボックス 201">
          <a:extLst>
            <a:ext uri="{FF2B5EF4-FFF2-40B4-BE49-F238E27FC236}">
              <a16:creationId xmlns:a16="http://schemas.microsoft.com/office/drawing/2014/main" id="{00000000-0008-0000-0F00-0000CA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3" name="直線コネクタ 202">
          <a:extLst>
            <a:ext uri="{FF2B5EF4-FFF2-40B4-BE49-F238E27FC236}">
              <a16:creationId xmlns:a16="http://schemas.microsoft.com/office/drawing/2014/main" id="{00000000-0008-0000-0F00-0000CB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4" name="テキスト ボックス 203">
          <a:extLst>
            <a:ext uri="{FF2B5EF4-FFF2-40B4-BE49-F238E27FC236}">
              <a16:creationId xmlns:a16="http://schemas.microsoft.com/office/drawing/2014/main" id="{00000000-0008-0000-0F00-0000CC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5" name="【体育館・プール】&#10;一人当たり面積グラフ枠">
          <a:extLst>
            <a:ext uri="{FF2B5EF4-FFF2-40B4-BE49-F238E27FC236}">
              <a16:creationId xmlns:a16="http://schemas.microsoft.com/office/drawing/2014/main" id="{00000000-0008-0000-0F00-0000CD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168021</xdr:rowOff>
    </xdr:from>
    <xdr:to>
      <xdr:col>54</xdr:col>
      <xdr:colOff>189865</xdr:colOff>
      <xdr:row>64</xdr:row>
      <xdr:rowOff>66294</xdr:rowOff>
    </xdr:to>
    <xdr:cxnSp macro="">
      <xdr:nvCxnSpPr>
        <xdr:cNvPr id="206" name="直線コネクタ 205">
          <a:extLst>
            <a:ext uri="{FF2B5EF4-FFF2-40B4-BE49-F238E27FC236}">
              <a16:creationId xmlns:a16="http://schemas.microsoft.com/office/drawing/2014/main" id="{00000000-0008-0000-0F00-0000CE000000}"/>
            </a:ext>
          </a:extLst>
        </xdr:cNvPr>
        <xdr:cNvCxnSpPr/>
      </xdr:nvCxnSpPr>
      <xdr:spPr>
        <a:xfrm flipV="1">
          <a:off x="10476865" y="9426321"/>
          <a:ext cx="0" cy="1612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70121</xdr:rowOff>
    </xdr:from>
    <xdr:ext cx="469744" cy="259045"/>
    <xdr:sp macro="" textlink="">
      <xdr:nvSpPr>
        <xdr:cNvPr id="207" name="【体育館・プール】&#10;一人当たり面積最小値テキスト">
          <a:extLst>
            <a:ext uri="{FF2B5EF4-FFF2-40B4-BE49-F238E27FC236}">
              <a16:creationId xmlns:a16="http://schemas.microsoft.com/office/drawing/2014/main" id="{00000000-0008-0000-0F00-0000CF000000}"/>
            </a:ext>
          </a:extLst>
        </xdr:cNvPr>
        <xdr:cNvSpPr txBox="1"/>
      </xdr:nvSpPr>
      <xdr:spPr>
        <a:xfrm>
          <a:off x="10515600" y="11042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66294</xdr:rowOff>
    </xdr:from>
    <xdr:to>
      <xdr:col>55</xdr:col>
      <xdr:colOff>88900</xdr:colOff>
      <xdr:row>64</xdr:row>
      <xdr:rowOff>66294</xdr:rowOff>
    </xdr:to>
    <xdr:cxnSp macro="">
      <xdr:nvCxnSpPr>
        <xdr:cNvPr id="208" name="直線コネクタ 207">
          <a:extLst>
            <a:ext uri="{FF2B5EF4-FFF2-40B4-BE49-F238E27FC236}">
              <a16:creationId xmlns:a16="http://schemas.microsoft.com/office/drawing/2014/main" id="{00000000-0008-0000-0F00-0000D0000000}"/>
            </a:ext>
          </a:extLst>
        </xdr:cNvPr>
        <xdr:cNvCxnSpPr/>
      </xdr:nvCxnSpPr>
      <xdr:spPr>
        <a:xfrm>
          <a:off x="10388600" y="11039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114698</xdr:rowOff>
    </xdr:from>
    <xdr:ext cx="469744" cy="259045"/>
    <xdr:sp macro="" textlink="">
      <xdr:nvSpPr>
        <xdr:cNvPr id="209" name="【体育館・プール】&#10;一人当たり面積最大値テキスト">
          <a:extLst>
            <a:ext uri="{FF2B5EF4-FFF2-40B4-BE49-F238E27FC236}">
              <a16:creationId xmlns:a16="http://schemas.microsoft.com/office/drawing/2014/main" id="{00000000-0008-0000-0F00-0000D1000000}"/>
            </a:ext>
          </a:extLst>
        </xdr:cNvPr>
        <xdr:cNvSpPr txBox="1"/>
      </xdr:nvSpPr>
      <xdr:spPr>
        <a:xfrm>
          <a:off x="10515600" y="9201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168021</xdr:rowOff>
    </xdr:from>
    <xdr:to>
      <xdr:col>55</xdr:col>
      <xdr:colOff>88900</xdr:colOff>
      <xdr:row>54</xdr:row>
      <xdr:rowOff>168021</xdr:rowOff>
    </xdr:to>
    <xdr:cxnSp macro="">
      <xdr:nvCxnSpPr>
        <xdr:cNvPr id="210" name="直線コネクタ 209">
          <a:extLst>
            <a:ext uri="{FF2B5EF4-FFF2-40B4-BE49-F238E27FC236}">
              <a16:creationId xmlns:a16="http://schemas.microsoft.com/office/drawing/2014/main" id="{00000000-0008-0000-0F00-0000D2000000}"/>
            </a:ext>
          </a:extLst>
        </xdr:cNvPr>
        <xdr:cNvCxnSpPr/>
      </xdr:nvCxnSpPr>
      <xdr:spPr>
        <a:xfrm>
          <a:off x="10388600" y="9426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84599</xdr:rowOff>
    </xdr:from>
    <xdr:ext cx="469744" cy="259045"/>
    <xdr:sp macro="" textlink="">
      <xdr:nvSpPr>
        <xdr:cNvPr id="211" name="【体育館・プール】&#10;一人当たり面積平均値テキスト">
          <a:extLst>
            <a:ext uri="{FF2B5EF4-FFF2-40B4-BE49-F238E27FC236}">
              <a16:creationId xmlns:a16="http://schemas.microsoft.com/office/drawing/2014/main" id="{00000000-0008-0000-0F00-0000D3000000}"/>
            </a:ext>
          </a:extLst>
        </xdr:cNvPr>
        <xdr:cNvSpPr txBox="1"/>
      </xdr:nvSpPr>
      <xdr:spPr>
        <a:xfrm>
          <a:off x="10515600" y="10885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106172</xdr:rowOff>
    </xdr:from>
    <xdr:to>
      <xdr:col>55</xdr:col>
      <xdr:colOff>50800</xdr:colOff>
      <xdr:row>64</xdr:row>
      <xdr:rowOff>36322</xdr:rowOff>
    </xdr:to>
    <xdr:sp macro="" textlink="">
      <xdr:nvSpPr>
        <xdr:cNvPr id="212" name="フローチャート: 判断 211">
          <a:extLst>
            <a:ext uri="{FF2B5EF4-FFF2-40B4-BE49-F238E27FC236}">
              <a16:creationId xmlns:a16="http://schemas.microsoft.com/office/drawing/2014/main" id="{00000000-0008-0000-0F00-0000D4000000}"/>
            </a:ext>
          </a:extLst>
        </xdr:cNvPr>
        <xdr:cNvSpPr/>
      </xdr:nvSpPr>
      <xdr:spPr>
        <a:xfrm>
          <a:off x="10426700" y="10907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109601</xdr:rowOff>
    </xdr:from>
    <xdr:to>
      <xdr:col>50</xdr:col>
      <xdr:colOff>165100</xdr:colOff>
      <xdr:row>64</xdr:row>
      <xdr:rowOff>39751</xdr:rowOff>
    </xdr:to>
    <xdr:sp macro="" textlink="">
      <xdr:nvSpPr>
        <xdr:cNvPr id="213" name="フローチャート: 判断 212">
          <a:extLst>
            <a:ext uri="{FF2B5EF4-FFF2-40B4-BE49-F238E27FC236}">
              <a16:creationId xmlns:a16="http://schemas.microsoft.com/office/drawing/2014/main" id="{00000000-0008-0000-0F00-0000D5000000}"/>
            </a:ext>
          </a:extLst>
        </xdr:cNvPr>
        <xdr:cNvSpPr/>
      </xdr:nvSpPr>
      <xdr:spPr>
        <a:xfrm>
          <a:off x="9588500" y="10910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56278</xdr:rowOff>
    </xdr:from>
    <xdr:ext cx="469744" cy="259045"/>
    <xdr:sp macro="" textlink="">
      <xdr:nvSpPr>
        <xdr:cNvPr id="214" name="n_1aveValue【体育館・プール】&#10;一人当たり面積">
          <a:extLst>
            <a:ext uri="{FF2B5EF4-FFF2-40B4-BE49-F238E27FC236}">
              <a16:creationId xmlns:a16="http://schemas.microsoft.com/office/drawing/2014/main" id="{00000000-0008-0000-0F00-0000D6000000}"/>
            </a:ext>
          </a:extLst>
        </xdr:cNvPr>
        <xdr:cNvSpPr txBox="1"/>
      </xdr:nvSpPr>
      <xdr:spPr>
        <a:xfrm>
          <a:off x="9391727" y="10686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131699</xdr:rowOff>
    </xdr:from>
    <xdr:to>
      <xdr:col>46</xdr:col>
      <xdr:colOff>38100</xdr:colOff>
      <xdr:row>64</xdr:row>
      <xdr:rowOff>61849</xdr:rowOff>
    </xdr:to>
    <xdr:sp macro="" textlink="">
      <xdr:nvSpPr>
        <xdr:cNvPr id="215" name="フローチャート: 判断 214">
          <a:extLst>
            <a:ext uri="{FF2B5EF4-FFF2-40B4-BE49-F238E27FC236}">
              <a16:creationId xmlns:a16="http://schemas.microsoft.com/office/drawing/2014/main" id="{00000000-0008-0000-0F00-0000D7000000}"/>
            </a:ext>
          </a:extLst>
        </xdr:cNvPr>
        <xdr:cNvSpPr/>
      </xdr:nvSpPr>
      <xdr:spPr>
        <a:xfrm>
          <a:off x="8699500" y="1093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78376</xdr:rowOff>
    </xdr:from>
    <xdr:ext cx="469744" cy="259045"/>
    <xdr:sp macro="" textlink="">
      <xdr:nvSpPr>
        <xdr:cNvPr id="216" name="n_2aveValue【体育館・プール】&#10;一人当たり面積">
          <a:extLst>
            <a:ext uri="{FF2B5EF4-FFF2-40B4-BE49-F238E27FC236}">
              <a16:creationId xmlns:a16="http://schemas.microsoft.com/office/drawing/2014/main" id="{00000000-0008-0000-0F00-0000D8000000}"/>
            </a:ext>
          </a:extLst>
        </xdr:cNvPr>
        <xdr:cNvSpPr txBox="1"/>
      </xdr:nvSpPr>
      <xdr:spPr>
        <a:xfrm>
          <a:off x="8515427" y="1070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63</xdr:row>
      <xdr:rowOff>127127</xdr:rowOff>
    </xdr:from>
    <xdr:to>
      <xdr:col>41</xdr:col>
      <xdr:colOff>101600</xdr:colOff>
      <xdr:row>64</xdr:row>
      <xdr:rowOff>57277</xdr:rowOff>
    </xdr:to>
    <xdr:sp macro="" textlink="">
      <xdr:nvSpPr>
        <xdr:cNvPr id="217" name="フローチャート: 判断 216">
          <a:extLst>
            <a:ext uri="{FF2B5EF4-FFF2-40B4-BE49-F238E27FC236}">
              <a16:creationId xmlns:a16="http://schemas.microsoft.com/office/drawing/2014/main" id="{00000000-0008-0000-0F00-0000D9000000}"/>
            </a:ext>
          </a:extLst>
        </xdr:cNvPr>
        <xdr:cNvSpPr/>
      </xdr:nvSpPr>
      <xdr:spPr>
        <a:xfrm>
          <a:off x="7810500" y="10928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62</xdr:row>
      <xdr:rowOff>73804</xdr:rowOff>
    </xdr:from>
    <xdr:ext cx="469744" cy="259045"/>
    <xdr:sp macro="" textlink="">
      <xdr:nvSpPr>
        <xdr:cNvPr id="218" name="n_3aveValue【体育館・プール】&#10;一人当たり面積">
          <a:extLst>
            <a:ext uri="{FF2B5EF4-FFF2-40B4-BE49-F238E27FC236}">
              <a16:creationId xmlns:a16="http://schemas.microsoft.com/office/drawing/2014/main" id="{00000000-0008-0000-0F00-0000DA000000}"/>
            </a:ext>
          </a:extLst>
        </xdr:cNvPr>
        <xdr:cNvSpPr txBox="1"/>
      </xdr:nvSpPr>
      <xdr:spPr>
        <a:xfrm>
          <a:off x="7626427" y="10703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19" name="テキスト ボックス 218">
          <a:extLst>
            <a:ext uri="{FF2B5EF4-FFF2-40B4-BE49-F238E27FC236}">
              <a16:creationId xmlns:a16="http://schemas.microsoft.com/office/drawing/2014/main" id="{00000000-0008-0000-0F00-0000DB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1" name="テキスト ボックス 220">
          <a:extLst>
            <a:ext uri="{FF2B5EF4-FFF2-40B4-BE49-F238E27FC236}">
              <a16:creationId xmlns:a16="http://schemas.microsoft.com/office/drawing/2014/main" id="{00000000-0008-0000-0F00-0000DD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00000000-0008-0000-0F00-0000DF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8636</xdr:rowOff>
    </xdr:from>
    <xdr:to>
      <xdr:col>50</xdr:col>
      <xdr:colOff>165100</xdr:colOff>
      <xdr:row>64</xdr:row>
      <xdr:rowOff>110236</xdr:rowOff>
    </xdr:to>
    <xdr:sp macro="" textlink="">
      <xdr:nvSpPr>
        <xdr:cNvPr id="224" name="楕円 223">
          <a:extLst>
            <a:ext uri="{FF2B5EF4-FFF2-40B4-BE49-F238E27FC236}">
              <a16:creationId xmlns:a16="http://schemas.microsoft.com/office/drawing/2014/main" id="{00000000-0008-0000-0F00-0000E0000000}"/>
            </a:ext>
          </a:extLst>
        </xdr:cNvPr>
        <xdr:cNvSpPr/>
      </xdr:nvSpPr>
      <xdr:spPr>
        <a:xfrm>
          <a:off x="9588500" y="1098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64</xdr:row>
      <xdr:rowOff>9017</xdr:rowOff>
    </xdr:from>
    <xdr:to>
      <xdr:col>46</xdr:col>
      <xdr:colOff>38100</xdr:colOff>
      <xdr:row>64</xdr:row>
      <xdr:rowOff>110617</xdr:rowOff>
    </xdr:to>
    <xdr:sp macro="" textlink="">
      <xdr:nvSpPr>
        <xdr:cNvPr id="225" name="楕円 224">
          <a:extLst>
            <a:ext uri="{FF2B5EF4-FFF2-40B4-BE49-F238E27FC236}">
              <a16:creationId xmlns:a16="http://schemas.microsoft.com/office/drawing/2014/main" id="{00000000-0008-0000-0F00-0000E1000000}"/>
            </a:ext>
          </a:extLst>
        </xdr:cNvPr>
        <xdr:cNvSpPr/>
      </xdr:nvSpPr>
      <xdr:spPr>
        <a:xfrm>
          <a:off x="8699500" y="1098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59436</xdr:rowOff>
    </xdr:from>
    <xdr:to>
      <xdr:col>50</xdr:col>
      <xdr:colOff>114300</xdr:colOff>
      <xdr:row>64</xdr:row>
      <xdr:rowOff>59817</xdr:rowOff>
    </xdr:to>
    <xdr:cxnSp macro="">
      <xdr:nvCxnSpPr>
        <xdr:cNvPr id="226" name="直線コネクタ 225">
          <a:extLst>
            <a:ext uri="{FF2B5EF4-FFF2-40B4-BE49-F238E27FC236}">
              <a16:creationId xmlns:a16="http://schemas.microsoft.com/office/drawing/2014/main" id="{00000000-0008-0000-0F00-0000E2000000}"/>
            </a:ext>
          </a:extLst>
        </xdr:cNvPr>
        <xdr:cNvCxnSpPr/>
      </xdr:nvCxnSpPr>
      <xdr:spPr>
        <a:xfrm flipV="1">
          <a:off x="8750300" y="11032236"/>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9017</xdr:rowOff>
    </xdr:from>
    <xdr:to>
      <xdr:col>41</xdr:col>
      <xdr:colOff>101600</xdr:colOff>
      <xdr:row>64</xdr:row>
      <xdr:rowOff>110617</xdr:rowOff>
    </xdr:to>
    <xdr:sp macro="" textlink="">
      <xdr:nvSpPr>
        <xdr:cNvPr id="227" name="楕円 226">
          <a:extLst>
            <a:ext uri="{FF2B5EF4-FFF2-40B4-BE49-F238E27FC236}">
              <a16:creationId xmlns:a16="http://schemas.microsoft.com/office/drawing/2014/main" id="{00000000-0008-0000-0F00-0000E3000000}"/>
            </a:ext>
          </a:extLst>
        </xdr:cNvPr>
        <xdr:cNvSpPr/>
      </xdr:nvSpPr>
      <xdr:spPr>
        <a:xfrm>
          <a:off x="7810500" y="1098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59817</xdr:rowOff>
    </xdr:from>
    <xdr:to>
      <xdr:col>45</xdr:col>
      <xdr:colOff>177800</xdr:colOff>
      <xdr:row>64</xdr:row>
      <xdr:rowOff>59817</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a:off x="7861300" y="110326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64</xdr:row>
      <xdr:rowOff>101363</xdr:rowOff>
    </xdr:from>
    <xdr:ext cx="469744" cy="259045"/>
    <xdr:sp macro="" textlink="">
      <xdr:nvSpPr>
        <xdr:cNvPr id="229" name="n_1mainValue【体育館・プール】&#10;一人当たり面積">
          <a:extLst>
            <a:ext uri="{FF2B5EF4-FFF2-40B4-BE49-F238E27FC236}">
              <a16:creationId xmlns:a16="http://schemas.microsoft.com/office/drawing/2014/main" id="{00000000-0008-0000-0F00-0000E5000000}"/>
            </a:ext>
          </a:extLst>
        </xdr:cNvPr>
        <xdr:cNvSpPr txBox="1"/>
      </xdr:nvSpPr>
      <xdr:spPr>
        <a:xfrm>
          <a:off x="9391727" y="11074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101744</xdr:rowOff>
    </xdr:from>
    <xdr:ext cx="469744" cy="259045"/>
    <xdr:sp macro="" textlink="">
      <xdr:nvSpPr>
        <xdr:cNvPr id="230" name="n_2mainValue【体育館・プール】&#10;一人当たり面積">
          <a:extLst>
            <a:ext uri="{FF2B5EF4-FFF2-40B4-BE49-F238E27FC236}">
              <a16:creationId xmlns:a16="http://schemas.microsoft.com/office/drawing/2014/main" id="{00000000-0008-0000-0F00-0000E6000000}"/>
            </a:ext>
          </a:extLst>
        </xdr:cNvPr>
        <xdr:cNvSpPr txBox="1"/>
      </xdr:nvSpPr>
      <xdr:spPr>
        <a:xfrm>
          <a:off x="8515427" y="11074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101744</xdr:rowOff>
    </xdr:from>
    <xdr:ext cx="469744" cy="259045"/>
    <xdr:sp macro="" textlink="">
      <xdr:nvSpPr>
        <xdr:cNvPr id="231" name="n_3mainValue【体育館・プール】&#10;一人当たり面積">
          <a:extLst>
            <a:ext uri="{FF2B5EF4-FFF2-40B4-BE49-F238E27FC236}">
              <a16:creationId xmlns:a16="http://schemas.microsoft.com/office/drawing/2014/main" id="{00000000-0008-0000-0F00-0000E7000000}"/>
            </a:ext>
          </a:extLst>
        </xdr:cNvPr>
        <xdr:cNvSpPr txBox="1"/>
      </xdr:nvSpPr>
      <xdr:spPr>
        <a:xfrm>
          <a:off x="7626427" y="11074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2" name="正方形/長方形 231">
          <a:extLst>
            <a:ext uri="{FF2B5EF4-FFF2-40B4-BE49-F238E27FC236}">
              <a16:creationId xmlns:a16="http://schemas.microsoft.com/office/drawing/2014/main" id="{00000000-0008-0000-0F00-0000E8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3" name="正方形/長方形 232">
          <a:extLst>
            <a:ext uri="{FF2B5EF4-FFF2-40B4-BE49-F238E27FC236}">
              <a16:creationId xmlns:a16="http://schemas.microsoft.com/office/drawing/2014/main" id="{00000000-0008-0000-0F00-0000E9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4" name="正方形/長方形 233">
          <a:extLst>
            <a:ext uri="{FF2B5EF4-FFF2-40B4-BE49-F238E27FC236}">
              <a16:creationId xmlns:a16="http://schemas.microsoft.com/office/drawing/2014/main" id="{00000000-0008-0000-0F00-0000EA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5" name="正方形/長方形 234">
          <a:extLst>
            <a:ext uri="{FF2B5EF4-FFF2-40B4-BE49-F238E27FC236}">
              <a16:creationId xmlns:a16="http://schemas.microsoft.com/office/drawing/2014/main" id="{00000000-0008-0000-0F00-0000EB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6" name="正方形/長方形 235">
          <a:extLst>
            <a:ext uri="{FF2B5EF4-FFF2-40B4-BE49-F238E27FC236}">
              <a16:creationId xmlns:a16="http://schemas.microsoft.com/office/drawing/2014/main" id="{00000000-0008-0000-0F00-0000EC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7" name="正方形/長方形 236">
          <a:extLst>
            <a:ext uri="{FF2B5EF4-FFF2-40B4-BE49-F238E27FC236}">
              <a16:creationId xmlns:a16="http://schemas.microsoft.com/office/drawing/2014/main" id="{00000000-0008-0000-0F00-0000ED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8" name="正方形/長方形 237">
          <a:extLst>
            <a:ext uri="{FF2B5EF4-FFF2-40B4-BE49-F238E27FC236}">
              <a16:creationId xmlns:a16="http://schemas.microsoft.com/office/drawing/2014/main" id="{00000000-0008-0000-0F00-0000EE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9" name="正方形/長方形 238">
          <a:extLst>
            <a:ext uri="{FF2B5EF4-FFF2-40B4-BE49-F238E27FC236}">
              <a16:creationId xmlns:a16="http://schemas.microsoft.com/office/drawing/2014/main" id="{00000000-0008-0000-0F00-0000EF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1" name="直線コネクタ 240">
          <a:extLst>
            <a:ext uri="{FF2B5EF4-FFF2-40B4-BE49-F238E27FC236}">
              <a16:creationId xmlns:a16="http://schemas.microsoft.com/office/drawing/2014/main" id="{00000000-0008-0000-0F00-0000F1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3" name="直線コネクタ 242">
          <a:extLst>
            <a:ext uri="{FF2B5EF4-FFF2-40B4-BE49-F238E27FC236}">
              <a16:creationId xmlns:a16="http://schemas.microsoft.com/office/drawing/2014/main" id="{00000000-0008-0000-0F00-0000F3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5" name="直線コネクタ 244">
          <a:extLst>
            <a:ext uri="{FF2B5EF4-FFF2-40B4-BE49-F238E27FC236}">
              <a16:creationId xmlns:a16="http://schemas.microsoft.com/office/drawing/2014/main" id="{00000000-0008-0000-0F00-0000F5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6" name="テキスト ボックス 245">
          <a:extLst>
            <a:ext uri="{FF2B5EF4-FFF2-40B4-BE49-F238E27FC236}">
              <a16:creationId xmlns:a16="http://schemas.microsoft.com/office/drawing/2014/main" id="{00000000-0008-0000-0F00-0000F6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8" name="テキスト ボックス 247">
          <a:extLst>
            <a:ext uri="{FF2B5EF4-FFF2-40B4-BE49-F238E27FC236}">
              <a16:creationId xmlns:a16="http://schemas.microsoft.com/office/drawing/2014/main" id="{00000000-0008-0000-0F00-0000F8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0" name="テキスト ボックス 249">
          <a:extLst>
            <a:ext uri="{FF2B5EF4-FFF2-40B4-BE49-F238E27FC236}">
              <a16:creationId xmlns:a16="http://schemas.microsoft.com/office/drawing/2014/main" id="{00000000-0008-0000-0F00-0000FA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2" name="テキスト ボックス 251">
          <a:extLst>
            <a:ext uri="{FF2B5EF4-FFF2-40B4-BE49-F238E27FC236}">
              <a16:creationId xmlns:a16="http://schemas.microsoft.com/office/drawing/2014/main" id="{00000000-0008-0000-0F00-0000FC000000}"/>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4" name="テキスト ボックス 253">
          <a:extLst>
            <a:ext uri="{FF2B5EF4-FFF2-40B4-BE49-F238E27FC236}">
              <a16:creationId xmlns:a16="http://schemas.microsoft.com/office/drawing/2014/main" id="{00000000-0008-0000-0F00-0000FE00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5" name="【福祉施設】&#10;有形固定資産減価償却率グラフ枠">
          <a:extLst>
            <a:ext uri="{FF2B5EF4-FFF2-40B4-BE49-F238E27FC236}">
              <a16:creationId xmlns:a16="http://schemas.microsoft.com/office/drawing/2014/main" id="{00000000-0008-0000-0F00-0000FF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142875</xdr:rowOff>
    </xdr:from>
    <xdr:to>
      <xdr:col>24</xdr:col>
      <xdr:colOff>62865</xdr:colOff>
      <xdr:row>86</xdr:row>
      <xdr:rowOff>9525</xdr:rowOff>
    </xdr:to>
    <xdr:cxnSp macro="">
      <xdr:nvCxnSpPr>
        <xdr:cNvPr id="256" name="直線コネクタ 255">
          <a:extLst>
            <a:ext uri="{FF2B5EF4-FFF2-40B4-BE49-F238E27FC236}">
              <a16:creationId xmlns:a16="http://schemas.microsoft.com/office/drawing/2014/main" id="{00000000-0008-0000-0F00-000000010000}"/>
            </a:ext>
          </a:extLst>
        </xdr:cNvPr>
        <xdr:cNvCxnSpPr/>
      </xdr:nvCxnSpPr>
      <xdr:spPr>
        <a:xfrm flipV="1">
          <a:off x="4634865" y="13344525"/>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13352</xdr:rowOff>
    </xdr:from>
    <xdr:ext cx="405111" cy="259045"/>
    <xdr:sp macro="" textlink="">
      <xdr:nvSpPr>
        <xdr:cNvPr id="257" name="【福祉施設】&#10;有形固定資産減価償却率最小値テキスト">
          <a:extLst>
            <a:ext uri="{FF2B5EF4-FFF2-40B4-BE49-F238E27FC236}">
              <a16:creationId xmlns:a16="http://schemas.microsoft.com/office/drawing/2014/main" id="{00000000-0008-0000-0F00-000001010000}"/>
            </a:ext>
          </a:extLst>
        </xdr:cNvPr>
        <xdr:cNvSpPr txBox="1"/>
      </xdr:nvSpPr>
      <xdr:spPr>
        <a:xfrm>
          <a:off x="4673600" y="1475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9525</xdr:rowOff>
    </xdr:from>
    <xdr:to>
      <xdr:col>24</xdr:col>
      <xdr:colOff>152400</xdr:colOff>
      <xdr:row>86</xdr:row>
      <xdr:rowOff>9525</xdr:rowOff>
    </xdr:to>
    <xdr:cxnSp macro="">
      <xdr:nvCxnSpPr>
        <xdr:cNvPr id="258" name="直線コネクタ 257">
          <a:extLst>
            <a:ext uri="{FF2B5EF4-FFF2-40B4-BE49-F238E27FC236}">
              <a16:creationId xmlns:a16="http://schemas.microsoft.com/office/drawing/2014/main" id="{00000000-0008-0000-0F00-000002010000}"/>
            </a:ext>
          </a:extLst>
        </xdr:cNvPr>
        <xdr:cNvCxnSpPr/>
      </xdr:nvCxnSpPr>
      <xdr:spPr>
        <a:xfrm>
          <a:off x="4546600" y="1475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89552</xdr:rowOff>
    </xdr:from>
    <xdr:ext cx="405111" cy="259045"/>
    <xdr:sp macro="" textlink="">
      <xdr:nvSpPr>
        <xdr:cNvPr id="259" name="【福祉施設】&#10;有形固定資産減価償却率最大値テキスト">
          <a:extLst>
            <a:ext uri="{FF2B5EF4-FFF2-40B4-BE49-F238E27FC236}">
              <a16:creationId xmlns:a16="http://schemas.microsoft.com/office/drawing/2014/main" id="{00000000-0008-0000-0F00-000003010000}"/>
            </a:ext>
          </a:extLst>
        </xdr:cNvPr>
        <xdr:cNvSpPr txBox="1"/>
      </xdr:nvSpPr>
      <xdr:spPr>
        <a:xfrm>
          <a:off x="4673600" y="13119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142875</xdr:rowOff>
    </xdr:from>
    <xdr:to>
      <xdr:col>24</xdr:col>
      <xdr:colOff>152400</xdr:colOff>
      <xdr:row>77</xdr:row>
      <xdr:rowOff>142875</xdr:rowOff>
    </xdr:to>
    <xdr:cxnSp macro="">
      <xdr:nvCxnSpPr>
        <xdr:cNvPr id="260" name="直線コネクタ 259">
          <a:extLst>
            <a:ext uri="{FF2B5EF4-FFF2-40B4-BE49-F238E27FC236}">
              <a16:creationId xmlns:a16="http://schemas.microsoft.com/office/drawing/2014/main" id="{00000000-0008-0000-0F00-000004010000}"/>
            </a:ext>
          </a:extLst>
        </xdr:cNvPr>
        <xdr:cNvCxnSpPr/>
      </xdr:nvCxnSpPr>
      <xdr:spPr>
        <a:xfrm>
          <a:off x="4546600" y="1334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36213</xdr:rowOff>
    </xdr:from>
    <xdr:ext cx="405111" cy="259045"/>
    <xdr:sp macro="" textlink="">
      <xdr:nvSpPr>
        <xdr:cNvPr id="261" name="【福祉施設】&#10;有形固定資産減価償却率平均値テキスト">
          <a:extLst>
            <a:ext uri="{FF2B5EF4-FFF2-40B4-BE49-F238E27FC236}">
              <a16:creationId xmlns:a16="http://schemas.microsoft.com/office/drawing/2014/main" id="{00000000-0008-0000-0F00-000005010000}"/>
            </a:ext>
          </a:extLst>
        </xdr:cNvPr>
        <xdr:cNvSpPr txBox="1"/>
      </xdr:nvSpPr>
      <xdr:spPr>
        <a:xfrm>
          <a:off x="4673600" y="140951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57786</xdr:rowOff>
    </xdr:from>
    <xdr:to>
      <xdr:col>24</xdr:col>
      <xdr:colOff>114300</xdr:colOff>
      <xdr:row>82</xdr:row>
      <xdr:rowOff>159386</xdr:rowOff>
    </xdr:to>
    <xdr:sp macro="" textlink="">
      <xdr:nvSpPr>
        <xdr:cNvPr id="262" name="フローチャート: 判断 261">
          <a:extLst>
            <a:ext uri="{FF2B5EF4-FFF2-40B4-BE49-F238E27FC236}">
              <a16:creationId xmlns:a16="http://schemas.microsoft.com/office/drawing/2014/main" id="{00000000-0008-0000-0F00-000006010000}"/>
            </a:ext>
          </a:extLst>
        </xdr:cNvPr>
        <xdr:cNvSpPr/>
      </xdr:nvSpPr>
      <xdr:spPr>
        <a:xfrm>
          <a:off x="4584700" y="141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101600</xdr:rowOff>
    </xdr:from>
    <xdr:to>
      <xdr:col>20</xdr:col>
      <xdr:colOff>38100</xdr:colOff>
      <xdr:row>83</xdr:row>
      <xdr:rowOff>31750</xdr:rowOff>
    </xdr:to>
    <xdr:sp macro="" textlink="">
      <xdr:nvSpPr>
        <xdr:cNvPr id="263" name="フローチャート: 判断 262">
          <a:extLst>
            <a:ext uri="{FF2B5EF4-FFF2-40B4-BE49-F238E27FC236}">
              <a16:creationId xmlns:a16="http://schemas.microsoft.com/office/drawing/2014/main" id="{00000000-0008-0000-0F00-000007010000}"/>
            </a:ext>
          </a:extLst>
        </xdr:cNvPr>
        <xdr:cNvSpPr/>
      </xdr:nvSpPr>
      <xdr:spPr>
        <a:xfrm>
          <a:off x="3746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22877</xdr:rowOff>
    </xdr:from>
    <xdr:ext cx="405111" cy="259045"/>
    <xdr:sp macro="" textlink="">
      <xdr:nvSpPr>
        <xdr:cNvPr id="264" name="n_1aveValue【福祉施設】&#10;有形固定資産減価償却率">
          <a:extLst>
            <a:ext uri="{FF2B5EF4-FFF2-40B4-BE49-F238E27FC236}">
              <a16:creationId xmlns:a16="http://schemas.microsoft.com/office/drawing/2014/main" id="{00000000-0008-0000-0F00-000008010000}"/>
            </a:ext>
          </a:extLst>
        </xdr:cNvPr>
        <xdr:cNvSpPr txBox="1"/>
      </xdr:nvSpPr>
      <xdr:spPr>
        <a:xfrm>
          <a:off x="35820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74930</xdr:rowOff>
    </xdr:from>
    <xdr:to>
      <xdr:col>15</xdr:col>
      <xdr:colOff>101600</xdr:colOff>
      <xdr:row>83</xdr:row>
      <xdr:rowOff>5080</xdr:rowOff>
    </xdr:to>
    <xdr:sp macro="" textlink="">
      <xdr:nvSpPr>
        <xdr:cNvPr id="265" name="フローチャート: 判断 264">
          <a:extLst>
            <a:ext uri="{FF2B5EF4-FFF2-40B4-BE49-F238E27FC236}">
              <a16:creationId xmlns:a16="http://schemas.microsoft.com/office/drawing/2014/main" id="{00000000-0008-0000-0F00-000009010000}"/>
            </a:ext>
          </a:extLst>
        </xdr:cNvPr>
        <xdr:cNvSpPr/>
      </xdr:nvSpPr>
      <xdr:spPr>
        <a:xfrm>
          <a:off x="2857500" y="1413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167657</xdr:rowOff>
    </xdr:from>
    <xdr:ext cx="405111" cy="259045"/>
    <xdr:sp macro="" textlink="">
      <xdr:nvSpPr>
        <xdr:cNvPr id="266" name="n_2aveValue【福祉施設】&#10;有形固定資産減価償却率">
          <a:extLst>
            <a:ext uri="{FF2B5EF4-FFF2-40B4-BE49-F238E27FC236}">
              <a16:creationId xmlns:a16="http://schemas.microsoft.com/office/drawing/2014/main" id="{00000000-0008-0000-0F00-00000A010000}"/>
            </a:ext>
          </a:extLst>
        </xdr:cNvPr>
        <xdr:cNvSpPr txBox="1"/>
      </xdr:nvSpPr>
      <xdr:spPr>
        <a:xfrm>
          <a:off x="2705744" y="1422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82</xdr:row>
      <xdr:rowOff>170180</xdr:rowOff>
    </xdr:from>
    <xdr:to>
      <xdr:col>10</xdr:col>
      <xdr:colOff>165100</xdr:colOff>
      <xdr:row>83</xdr:row>
      <xdr:rowOff>100330</xdr:rowOff>
    </xdr:to>
    <xdr:sp macro="" textlink="">
      <xdr:nvSpPr>
        <xdr:cNvPr id="267" name="フローチャート: 判断 266">
          <a:extLst>
            <a:ext uri="{FF2B5EF4-FFF2-40B4-BE49-F238E27FC236}">
              <a16:creationId xmlns:a16="http://schemas.microsoft.com/office/drawing/2014/main" id="{00000000-0008-0000-0F00-00000B010000}"/>
            </a:ext>
          </a:extLst>
        </xdr:cNvPr>
        <xdr:cNvSpPr/>
      </xdr:nvSpPr>
      <xdr:spPr>
        <a:xfrm>
          <a:off x="1968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81</xdr:row>
      <xdr:rowOff>116857</xdr:rowOff>
    </xdr:from>
    <xdr:ext cx="405111" cy="259045"/>
    <xdr:sp macro="" textlink="">
      <xdr:nvSpPr>
        <xdr:cNvPr id="268" name="n_3aveValue【福祉施設】&#10;有形固定資産減価償却率">
          <a:extLst>
            <a:ext uri="{FF2B5EF4-FFF2-40B4-BE49-F238E27FC236}">
              <a16:creationId xmlns:a16="http://schemas.microsoft.com/office/drawing/2014/main" id="{00000000-0008-0000-0F00-00000C010000}"/>
            </a:ext>
          </a:extLst>
        </xdr:cNvPr>
        <xdr:cNvSpPr txBox="1"/>
      </xdr:nvSpPr>
      <xdr:spPr>
        <a:xfrm>
          <a:off x="1816744"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69" name="テキスト ボックス 268">
          <a:extLst>
            <a:ext uri="{FF2B5EF4-FFF2-40B4-BE49-F238E27FC236}">
              <a16:creationId xmlns:a16="http://schemas.microsoft.com/office/drawing/2014/main" id="{00000000-0008-0000-0F00-00000D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0" name="テキスト ボックス 269">
          <a:extLst>
            <a:ext uri="{FF2B5EF4-FFF2-40B4-BE49-F238E27FC236}">
              <a16:creationId xmlns:a16="http://schemas.microsoft.com/office/drawing/2014/main" id="{00000000-0008-0000-0F00-00000E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1" name="テキスト ボックス 270">
          <a:extLst>
            <a:ext uri="{FF2B5EF4-FFF2-40B4-BE49-F238E27FC236}">
              <a16:creationId xmlns:a16="http://schemas.microsoft.com/office/drawing/2014/main" id="{00000000-0008-0000-0F00-00000F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3" name="テキスト ボックス 272">
          <a:extLst>
            <a:ext uri="{FF2B5EF4-FFF2-40B4-BE49-F238E27FC236}">
              <a16:creationId xmlns:a16="http://schemas.microsoft.com/office/drawing/2014/main" id="{00000000-0008-0000-0F00-000011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21589</xdr:rowOff>
    </xdr:from>
    <xdr:to>
      <xdr:col>20</xdr:col>
      <xdr:colOff>38100</xdr:colOff>
      <xdr:row>81</xdr:row>
      <xdr:rowOff>123189</xdr:rowOff>
    </xdr:to>
    <xdr:sp macro="" textlink="">
      <xdr:nvSpPr>
        <xdr:cNvPr id="274" name="楕円 273">
          <a:extLst>
            <a:ext uri="{FF2B5EF4-FFF2-40B4-BE49-F238E27FC236}">
              <a16:creationId xmlns:a16="http://schemas.microsoft.com/office/drawing/2014/main" id="{00000000-0008-0000-0F00-000012010000}"/>
            </a:ext>
          </a:extLst>
        </xdr:cNvPr>
        <xdr:cNvSpPr/>
      </xdr:nvSpPr>
      <xdr:spPr>
        <a:xfrm>
          <a:off x="3746500" y="139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55880</xdr:rowOff>
    </xdr:from>
    <xdr:to>
      <xdr:col>15</xdr:col>
      <xdr:colOff>101600</xdr:colOff>
      <xdr:row>81</xdr:row>
      <xdr:rowOff>157480</xdr:rowOff>
    </xdr:to>
    <xdr:sp macro="" textlink="">
      <xdr:nvSpPr>
        <xdr:cNvPr id="275" name="楕円 274">
          <a:extLst>
            <a:ext uri="{FF2B5EF4-FFF2-40B4-BE49-F238E27FC236}">
              <a16:creationId xmlns:a16="http://schemas.microsoft.com/office/drawing/2014/main" id="{00000000-0008-0000-0F00-000013010000}"/>
            </a:ext>
          </a:extLst>
        </xdr:cNvPr>
        <xdr:cNvSpPr/>
      </xdr:nvSpPr>
      <xdr:spPr>
        <a:xfrm>
          <a:off x="2857500" y="1394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72389</xdr:rowOff>
    </xdr:from>
    <xdr:to>
      <xdr:col>19</xdr:col>
      <xdr:colOff>177800</xdr:colOff>
      <xdr:row>81</xdr:row>
      <xdr:rowOff>106680</xdr:rowOff>
    </xdr:to>
    <xdr:cxnSp macro="">
      <xdr:nvCxnSpPr>
        <xdr:cNvPr id="276" name="直線コネクタ 275">
          <a:extLst>
            <a:ext uri="{FF2B5EF4-FFF2-40B4-BE49-F238E27FC236}">
              <a16:creationId xmlns:a16="http://schemas.microsoft.com/office/drawing/2014/main" id="{00000000-0008-0000-0F00-000014010000}"/>
            </a:ext>
          </a:extLst>
        </xdr:cNvPr>
        <xdr:cNvCxnSpPr/>
      </xdr:nvCxnSpPr>
      <xdr:spPr>
        <a:xfrm flipV="1">
          <a:off x="2908300" y="1395983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44450</xdr:rowOff>
    </xdr:from>
    <xdr:to>
      <xdr:col>10</xdr:col>
      <xdr:colOff>165100</xdr:colOff>
      <xdr:row>84</xdr:row>
      <xdr:rowOff>146050</xdr:rowOff>
    </xdr:to>
    <xdr:sp macro="" textlink="">
      <xdr:nvSpPr>
        <xdr:cNvPr id="277" name="楕円 276">
          <a:extLst>
            <a:ext uri="{FF2B5EF4-FFF2-40B4-BE49-F238E27FC236}">
              <a16:creationId xmlns:a16="http://schemas.microsoft.com/office/drawing/2014/main" id="{00000000-0008-0000-0F00-000015010000}"/>
            </a:ext>
          </a:extLst>
        </xdr:cNvPr>
        <xdr:cNvSpPr/>
      </xdr:nvSpPr>
      <xdr:spPr>
        <a:xfrm>
          <a:off x="1968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106680</xdr:rowOff>
    </xdr:from>
    <xdr:to>
      <xdr:col>15</xdr:col>
      <xdr:colOff>50800</xdr:colOff>
      <xdr:row>84</xdr:row>
      <xdr:rowOff>95250</xdr:rowOff>
    </xdr:to>
    <xdr:cxnSp macro="">
      <xdr:nvCxnSpPr>
        <xdr:cNvPr id="278" name="直線コネクタ 277">
          <a:extLst>
            <a:ext uri="{FF2B5EF4-FFF2-40B4-BE49-F238E27FC236}">
              <a16:creationId xmlns:a16="http://schemas.microsoft.com/office/drawing/2014/main" id="{00000000-0008-0000-0F00-000016010000}"/>
            </a:ext>
          </a:extLst>
        </xdr:cNvPr>
        <xdr:cNvCxnSpPr/>
      </xdr:nvCxnSpPr>
      <xdr:spPr>
        <a:xfrm flipV="1">
          <a:off x="2019300" y="13994130"/>
          <a:ext cx="889000" cy="50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139716</xdr:rowOff>
    </xdr:from>
    <xdr:ext cx="405111" cy="259045"/>
    <xdr:sp macro="" textlink="">
      <xdr:nvSpPr>
        <xdr:cNvPr id="279" name="n_1mainValue【福祉施設】&#10;有形固定資産減価償却率">
          <a:extLst>
            <a:ext uri="{FF2B5EF4-FFF2-40B4-BE49-F238E27FC236}">
              <a16:creationId xmlns:a16="http://schemas.microsoft.com/office/drawing/2014/main" id="{00000000-0008-0000-0F00-000017010000}"/>
            </a:ext>
          </a:extLst>
        </xdr:cNvPr>
        <xdr:cNvSpPr txBox="1"/>
      </xdr:nvSpPr>
      <xdr:spPr>
        <a:xfrm>
          <a:off x="3582044" y="1368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2557</xdr:rowOff>
    </xdr:from>
    <xdr:ext cx="405111" cy="259045"/>
    <xdr:sp macro="" textlink="">
      <xdr:nvSpPr>
        <xdr:cNvPr id="280" name="n_2mainValue【福祉施設】&#10;有形固定資産減価償却率">
          <a:extLst>
            <a:ext uri="{FF2B5EF4-FFF2-40B4-BE49-F238E27FC236}">
              <a16:creationId xmlns:a16="http://schemas.microsoft.com/office/drawing/2014/main" id="{00000000-0008-0000-0F00-000018010000}"/>
            </a:ext>
          </a:extLst>
        </xdr:cNvPr>
        <xdr:cNvSpPr txBox="1"/>
      </xdr:nvSpPr>
      <xdr:spPr>
        <a:xfrm>
          <a:off x="27057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137177</xdr:rowOff>
    </xdr:from>
    <xdr:ext cx="405111" cy="259045"/>
    <xdr:sp macro="" textlink="">
      <xdr:nvSpPr>
        <xdr:cNvPr id="281" name="n_3mainValue【福祉施設】&#10;有形固定資産減価償却率">
          <a:extLst>
            <a:ext uri="{FF2B5EF4-FFF2-40B4-BE49-F238E27FC236}">
              <a16:creationId xmlns:a16="http://schemas.microsoft.com/office/drawing/2014/main" id="{00000000-0008-0000-0F00-000019010000}"/>
            </a:ext>
          </a:extLst>
        </xdr:cNvPr>
        <xdr:cNvSpPr txBox="1"/>
      </xdr:nvSpPr>
      <xdr:spPr>
        <a:xfrm>
          <a:off x="1816744" y="1453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2" name="正方形/長方形 281">
          <a:extLst>
            <a:ext uri="{FF2B5EF4-FFF2-40B4-BE49-F238E27FC236}">
              <a16:creationId xmlns:a16="http://schemas.microsoft.com/office/drawing/2014/main" id="{00000000-0008-0000-0F00-00001A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3" name="正方形/長方形 282">
          <a:extLst>
            <a:ext uri="{FF2B5EF4-FFF2-40B4-BE49-F238E27FC236}">
              <a16:creationId xmlns:a16="http://schemas.microsoft.com/office/drawing/2014/main" id="{00000000-0008-0000-0F00-00001B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4" name="正方形/長方形 283">
          <a:extLst>
            <a:ext uri="{FF2B5EF4-FFF2-40B4-BE49-F238E27FC236}">
              <a16:creationId xmlns:a16="http://schemas.microsoft.com/office/drawing/2014/main" id="{00000000-0008-0000-0F00-00001C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5" name="正方形/長方形 284">
          <a:extLst>
            <a:ext uri="{FF2B5EF4-FFF2-40B4-BE49-F238E27FC236}">
              <a16:creationId xmlns:a16="http://schemas.microsoft.com/office/drawing/2014/main" id="{00000000-0008-0000-0F00-00001D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6" name="正方形/長方形 285">
          <a:extLst>
            <a:ext uri="{FF2B5EF4-FFF2-40B4-BE49-F238E27FC236}">
              <a16:creationId xmlns:a16="http://schemas.microsoft.com/office/drawing/2014/main" id="{00000000-0008-0000-0F00-00001E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7" name="正方形/長方形 286">
          <a:extLst>
            <a:ext uri="{FF2B5EF4-FFF2-40B4-BE49-F238E27FC236}">
              <a16:creationId xmlns:a16="http://schemas.microsoft.com/office/drawing/2014/main" id="{00000000-0008-0000-0F00-00001F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8" name="正方形/長方形 287">
          <a:extLst>
            <a:ext uri="{FF2B5EF4-FFF2-40B4-BE49-F238E27FC236}">
              <a16:creationId xmlns:a16="http://schemas.microsoft.com/office/drawing/2014/main" id="{00000000-0008-0000-0F00-000020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9" name="正方形/長方形 288">
          <a:extLst>
            <a:ext uri="{FF2B5EF4-FFF2-40B4-BE49-F238E27FC236}">
              <a16:creationId xmlns:a16="http://schemas.microsoft.com/office/drawing/2014/main" id="{00000000-0008-0000-0F00-000021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0" name="テキスト ボックス 289">
          <a:extLst>
            <a:ext uri="{FF2B5EF4-FFF2-40B4-BE49-F238E27FC236}">
              <a16:creationId xmlns:a16="http://schemas.microsoft.com/office/drawing/2014/main" id="{00000000-0008-0000-0F00-000022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92" name="直線コネクタ 291">
          <a:extLst>
            <a:ext uri="{FF2B5EF4-FFF2-40B4-BE49-F238E27FC236}">
              <a16:creationId xmlns:a16="http://schemas.microsoft.com/office/drawing/2014/main" id="{00000000-0008-0000-0F00-000024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93" name="テキスト ボックス 292">
          <a:extLst>
            <a:ext uri="{FF2B5EF4-FFF2-40B4-BE49-F238E27FC236}">
              <a16:creationId xmlns:a16="http://schemas.microsoft.com/office/drawing/2014/main" id="{00000000-0008-0000-0F00-000025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94" name="直線コネクタ 293">
          <a:extLst>
            <a:ext uri="{FF2B5EF4-FFF2-40B4-BE49-F238E27FC236}">
              <a16:creationId xmlns:a16="http://schemas.microsoft.com/office/drawing/2014/main" id="{00000000-0008-0000-0F00-000026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95" name="テキスト ボックス 294">
          <a:extLst>
            <a:ext uri="{FF2B5EF4-FFF2-40B4-BE49-F238E27FC236}">
              <a16:creationId xmlns:a16="http://schemas.microsoft.com/office/drawing/2014/main" id="{00000000-0008-0000-0F00-000027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96" name="直線コネクタ 295">
          <a:extLst>
            <a:ext uri="{FF2B5EF4-FFF2-40B4-BE49-F238E27FC236}">
              <a16:creationId xmlns:a16="http://schemas.microsoft.com/office/drawing/2014/main" id="{00000000-0008-0000-0F00-000028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8" name="直線コネクタ 297">
          <a:extLst>
            <a:ext uri="{FF2B5EF4-FFF2-40B4-BE49-F238E27FC236}">
              <a16:creationId xmlns:a16="http://schemas.microsoft.com/office/drawing/2014/main" id="{00000000-0008-0000-0F00-00002A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00" name="直線コネクタ 299">
          <a:extLst>
            <a:ext uri="{FF2B5EF4-FFF2-40B4-BE49-F238E27FC236}">
              <a16:creationId xmlns:a16="http://schemas.microsoft.com/office/drawing/2014/main" id="{00000000-0008-0000-0F00-00002C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02" name="直線コネクタ 301">
          <a:extLst>
            <a:ext uri="{FF2B5EF4-FFF2-40B4-BE49-F238E27FC236}">
              <a16:creationId xmlns:a16="http://schemas.microsoft.com/office/drawing/2014/main" id="{00000000-0008-0000-0F00-00002E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03" name="テキスト ボックス 302">
          <a:extLst>
            <a:ext uri="{FF2B5EF4-FFF2-40B4-BE49-F238E27FC236}">
              <a16:creationId xmlns:a16="http://schemas.microsoft.com/office/drawing/2014/main" id="{00000000-0008-0000-0F00-00002F01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4" name="直線コネクタ 303">
          <a:extLst>
            <a:ext uri="{FF2B5EF4-FFF2-40B4-BE49-F238E27FC236}">
              <a16:creationId xmlns:a16="http://schemas.microsoft.com/office/drawing/2014/main" id="{00000000-0008-0000-0F00-000030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5" name="テキスト ボックス 304">
          <a:extLst>
            <a:ext uri="{FF2B5EF4-FFF2-40B4-BE49-F238E27FC236}">
              <a16:creationId xmlns:a16="http://schemas.microsoft.com/office/drawing/2014/main" id="{00000000-0008-0000-0F00-000031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6" name="【福祉施設】&#10;一人当たり面積グラフ枠">
          <a:extLst>
            <a:ext uri="{FF2B5EF4-FFF2-40B4-BE49-F238E27FC236}">
              <a16:creationId xmlns:a16="http://schemas.microsoft.com/office/drawing/2014/main" id="{00000000-0008-0000-0F00-000032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44631</xdr:rowOff>
    </xdr:from>
    <xdr:to>
      <xdr:col>54</xdr:col>
      <xdr:colOff>189865</xdr:colOff>
      <xdr:row>86</xdr:row>
      <xdr:rowOff>158931</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flipV="1">
          <a:off x="10476865" y="1341773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08" name="【福祉施設】&#10;一人当たり面積最小値テキスト">
          <a:extLst>
            <a:ext uri="{FF2B5EF4-FFF2-40B4-BE49-F238E27FC236}">
              <a16:creationId xmlns:a16="http://schemas.microsoft.com/office/drawing/2014/main" id="{00000000-0008-0000-0F00-000034010000}"/>
            </a:ext>
          </a:extLst>
        </xdr:cNvPr>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162758</xdr:rowOff>
    </xdr:from>
    <xdr:ext cx="469744" cy="259045"/>
    <xdr:sp macro="" textlink="">
      <xdr:nvSpPr>
        <xdr:cNvPr id="310" name="【福祉施設】&#10;一人当たり面積最大値テキスト">
          <a:extLst>
            <a:ext uri="{FF2B5EF4-FFF2-40B4-BE49-F238E27FC236}">
              <a16:creationId xmlns:a16="http://schemas.microsoft.com/office/drawing/2014/main" id="{00000000-0008-0000-0F00-000036010000}"/>
            </a:ext>
          </a:extLst>
        </xdr:cNvPr>
        <xdr:cNvSpPr txBox="1"/>
      </xdr:nvSpPr>
      <xdr:spPr>
        <a:xfrm>
          <a:off x="10515600" y="1319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44631</xdr:rowOff>
    </xdr:from>
    <xdr:to>
      <xdr:col>55</xdr:col>
      <xdr:colOff>88900</xdr:colOff>
      <xdr:row>78</xdr:row>
      <xdr:rowOff>44631</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a:off x="10388600" y="1341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151872</xdr:rowOff>
    </xdr:from>
    <xdr:ext cx="469744" cy="259045"/>
    <xdr:sp macro="" textlink="">
      <xdr:nvSpPr>
        <xdr:cNvPr id="312" name="【福祉施設】&#10;一人当たり面積平均値テキスト">
          <a:extLst>
            <a:ext uri="{FF2B5EF4-FFF2-40B4-BE49-F238E27FC236}">
              <a16:creationId xmlns:a16="http://schemas.microsoft.com/office/drawing/2014/main" id="{00000000-0008-0000-0F00-000038010000}"/>
            </a:ext>
          </a:extLst>
        </xdr:cNvPr>
        <xdr:cNvSpPr txBox="1"/>
      </xdr:nvSpPr>
      <xdr:spPr>
        <a:xfrm>
          <a:off x="10515600" y="14553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1995</xdr:rowOff>
    </xdr:from>
    <xdr:to>
      <xdr:col>55</xdr:col>
      <xdr:colOff>50800</xdr:colOff>
      <xdr:row>85</xdr:row>
      <xdr:rowOff>103595</xdr:rowOff>
    </xdr:to>
    <xdr:sp macro="" textlink="">
      <xdr:nvSpPr>
        <xdr:cNvPr id="313" name="フローチャート: 判断 312">
          <a:extLst>
            <a:ext uri="{FF2B5EF4-FFF2-40B4-BE49-F238E27FC236}">
              <a16:creationId xmlns:a16="http://schemas.microsoft.com/office/drawing/2014/main" id="{00000000-0008-0000-0F00-000039010000}"/>
            </a:ext>
          </a:extLst>
        </xdr:cNvPr>
        <xdr:cNvSpPr/>
      </xdr:nvSpPr>
      <xdr:spPr>
        <a:xfrm>
          <a:off x="104267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15058</xdr:rowOff>
    </xdr:from>
    <xdr:to>
      <xdr:col>50</xdr:col>
      <xdr:colOff>165100</xdr:colOff>
      <xdr:row>85</xdr:row>
      <xdr:rowOff>116658</xdr:rowOff>
    </xdr:to>
    <xdr:sp macro="" textlink="">
      <xdr:nvSpPr>
        <xdr:cNvPr id="314" name="フローチャート: 判断 313">
          <a:extLst>
            <a:ext uri="{FF2B5EF4-FFF2-40B4-BE49-F238E27FC236}">
              <a16:creationId xmlns:a16="http://schemas.microsoft.com/office/drawing/2014/main" id="{00000000-0008-0000-0F00-00003A010000}"/>
            </a:ext>
          </a:extLst>
        </xdr:cNvPr>
        <xdr:cNvSpPr/>
      </xdr:nvSpPr>
      <xdr:spPr>
        <a:xfrm>
          <a:off x="9588500" y="1458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133185</xdr:rowOff>
    </xdr:from>
    <xdr:ext cx="469744" cy="259045"/>
    <xdr:sp macro="" textlink="">
      <xdr:nvSpPr>
        <xdr:cNvPr id="315" name="n_1aveValue【福祉施設】&#10;一人当たり面積">
          <a:extLst>
            <a:ext uri="{FF2B5EF4-FFF2-40B4-BE49-F238E27FC236}">
              <a16:creationId xmlns:a16="http://schemas.microsoft.com/office/drawing/2014/main" id="{00000000-0008-0000-0F00-00003B010000}"/>
            </a:ext>
          </a:extLst>
        </xdr:cNvPr>
        <xdr:cNvSpPr txBox="1"/>
      </xdr:nvSpPr>
      <xdr:spPr>
        <a:xfrm>
          <a:off x="9391727" y="1436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34652</xdr:rowOff>
    </xdr:from>
    <xdr:to>
      <xdr:col>46</xdr:col>
      <xdr:colOff>38100</xdr:colOff>
      <xdr:row>85</xdr:row>
      <xdr:rowOff>136252</xdr:rowOff>
    </xdr:to>
    <xdr:sp macro="" textlink="">
      <xdr:nvSpPr>
        <xdr:cNvPr id="316" name="フローチャート: 判断 315">
          <a:extLst>
            <a:ext uri="{FF2B5EF4-FFF2-40B4-BE49-F238E27FC236}">
              <a16:creationId xmlns:a16="http://schemas.microsoft.com/office/drawing/2014/main" id="{00000000-0008-0000-0F00-00003C010000}"/>
            </a:ext>
          </a:extLst>
        </xdr:cNvPr>
        <xdr:cNvSpPr/>
      </xdr:nvSpPr>
      <xdr:spPr>
        <a:xfrm>
          <a:off x="8699500" y="1460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152779</xdr:rowOff>
    </xdr:from>
    <xdr:ext cx="469744" cy="259045"/>
    <xdr:sp macro="" textlink="">
      <xdr:nvSpPr>
        <xdr:cNvPr id="317" name="n_2aveValue【福祉施設】&#10;一人当たり面積">
          <a:extLst>
            <a:ext uri="{FF2B5EF4-FFF2-40B4-BE49-F238E27FC236}">
              <a16:creationId xmlns:a16="http://schemas.microsoft.com/office/drawing/2014/main" id="{00000000-0008-0000-0F00-00003D010000}"/>
            </a:ext>
          </a:extLst>
        </xdr:cNvPr>
        <xdr:cNvSpPr txBox="1"/>
      </xdr:nvSpPr>
      <xdr:spPr>
        <a:xfrm>
          <a:off x="8515427" y="14383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28121</xdr:rowOff>
    </xdr:from>
    <xdr:to>
      <xdr:col>41</xdr:col>
      <xdr:colOff>101600</xdr:colOff>
      <xdr:row>85</xdr:row>
      <xdr:rowOff>129721</xdr:rowOff>
    </xdr:to>
    <xdr:sp macro="" textlink="">
      <xdr:nvSpPr>
        <xdr:cNvPr id="318" name="フローチャート: 判断 317">
          <a:extLst>
            <a:ext uri="{FF2B5EF4-FFF2-40B4-BE49-F238E27FC236}">
              <a16:creationId xmlns:a16="http://schemas.microsoft.com/office/drawing/2014/main" id="{00000000-0008-0000-0F00-00003E010000}"/>
            </a:ext>
          </a:extLst>
        </xdr:cNvPr>
        <xdr:cNvSpPr/>
      </xdr:nvSpPr>
      <xdr:spPr>
        <a:xfrm>
          <a:off x="7810500" y="1460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83</xdr:row>
      <xdr:rowOff>146248</xdr:rowOff>
    </xdr:from>
    <xdr:ext cx="469744" cy="259045"/>
    <xdr:sp macro="" textlink="">
      <xdr:nvSpPr>
        <xdr:cNvPr id="319" name="n_3aveValue【福祉施設】&#10;一人当たり面積">
          <a:extLst>
            <a:ext uri="{FF2B5EF4-FFF2-40B4-BE49-F238E27FC236}">
              <a16:creationId xmlns:a16="http://schemas.microsoft.com/office/drawing/2014/main" id="{00000000-0008-0000-0F00-00003F010000}"/>
            </a:ext>
          </a:extLst>
        </xdr:cNvPr>
        <xdr:cNvSpPr txBox="1"/>
      </xdr:nvSpPr>
      <xdr:spPr>
        <a:xfrm>
          <a:off x="7626427" y="1437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320" name="テキスト ボックス 319">
          <a:extLst>
            <a:ext uri="{FF2B5EF4-FFF2-40B4-BE49-F238E27FC236}">
              <a16:creationId xmlns:a16="http://schemas.microsoft.com/office/drawing/2014/main" id="{00000000-0008-0000-0F00-000040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1" name="テキスト ボックス 320">
          <a:extLst>
            <a:ext uri="{FF2B5EF4-FFF2-40B4-BE49-F238E27FC236}">
              <a16:creationId xmlns:a16="http://schemas.microsoft.com/office/drawing/2014/main" id="{00000000-0008-0000-0F00-000041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2" name="テキスト ボックス 321">
          <a:extLst>
            <a:ext uri="{FF2B5EF4-FFF2-40B4-BE49-F238E27FC236}">
              <a16:creationId xmlns:a16="http://schemas.microsoft.com/office/drawing/2014/main" id="{00000000-0008-0000-0F00-000042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3" name="テキスト ボックス 322">
          <a:extLst>
            <a:ext uri="{FF2B5EF4-FFF2-40B4-BE49-F238E27FC236}">
              <a16:creationId xmlns:a16="http://schemas.microsoft.com/office/drawing/2014/main" id="{00000000-0008-0000-0F00-000043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4" name="テキスト ボックス 323">
          <a:extLst>
            <a:ext uri="{FF2B5EF4-FFF2-40B4-BE49-F238E27FC236}">
              <a16:creationId xmlns:a16="http://schemas.microsoft.com/office/drawing/2014/main" id="{00000000-0008-0000-0F00-000044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129358</xdr:rowOff>
    </xdr:from>
    <xdr:to>
      <xdr:col>50</xdr:col>
      <xdr:colOff>165100</xdr:colOff>
      <xdr:row>86</xdr:row>
      <xdr:rowOff>59508</xdr:rowOff>
    </xdr:to>
    <xdr:sp macro="" textlink="">
      <xdr:nvSpPr>
        <xdr:cNvPr id="325" name="楕円 324">
          <a:extLst>
            <a:ext uri="{FF2B5EF4-FFF2-40B4-BE49-F238E27FC236}">
              <a16:creationId xmlns:a16="http://schemas.microsoft.com/office/drawing/2014/main" id="{00000000-0008-0000-0F00-000045010000}"/>
            </a:ext>
          </a:extLst>
        </xdr:cNvPr>
        <xdr:cNvSpPr/>
      </xdr:nvSpPr>
      <xdr:spPr>
        <a:xfrm>
          <a:off x="9588500" y="1470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129358</xdr:rowOff>
    </xdr:from>
    <xdr:to>
      <xdr:col>46</xdr:col>
      <xdr:colOff>38100</xdr:colOff>
      <xdr:row>86</xdr:row>
      <xdr:rowOff>59508</xdr:rowOff>
    </xdr:to>
    <xdr:sp macro="" textlink="">
      <xdr:nvSpPr>
        <xdr:cNvPr id="326" name="楕円 325">
          <a:extLst>
            <a:ext uri="{FF2B5EF4-FFF2-40B4-BE49-F238E27FC236}">
              <a16:creationId xmlns:a16="http://schemas.microsoft.com/office/drawing/2014/main" id="{00000000-0008-0000-0F00-000046010000}"/>
            </a:ext>
          </a:extLst>
        </xdr:cNvPr>
        <xdr:cNvSpPr/>
      </xdr:nvSpPr>
      <xdr:spPr>
        <a:xfrm>
          <a:off x="8699500" y="1470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8708</xdr:rowOff>
    </xdr:from>
    <xdr:to>
      <xdr:col>50</xdr:col>
      <xdr:colOff>114300</xdr:colOff>
      <xdr:row>86</xdr:row>
      <xdr:rowOff>8708</xdr:rowOff>
    </xdr:to>
    <xdr:cxnSp macro="">
      <xdr:nvCxnSpPr>
        <xdr:cNvPr id="327" name="直線コネクタ 326">
          <a:extLst>
            <a:ext uri="{FF2B5EF4-FFF2-40B4-BE49-F238E27FC236}">
              <a16:creationId xmlns:a16="http://schemas.microsoft.com/office/drawing/2014/main" id="{00000000-0008-0000-0F00-000047010000}"/>
            </a:ext>
          </a:extLst>
        </xdr:cNvPr>
        <xdr:cNvCxnSpPr/>
      </xdr:nvCxnSpPr>
      <xdr:spPr>
        <a:xfrm>
          <a:off x="8750300" y="147534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132624</xdr:rowOff>
    </xdr:from>
    <xdr:to>
      <xdr:col>41</xdr:col>
      <xdr:colOff>101600</xdr:colOff>
      <xdr:row>86</xdr:row>
      <xdr:rowOff>62774</xdr:rowOff>
    </xdr:to>
    <xdr:sp macro="" textlink="">
      <xdr:nvSpPr>
        <xdr:cNvPr id="328" name="楕円 327">
          <a:extLst>
            <a:ext uri="{FF2B5EF4-FFF2-40B4-BE49-F238E27FC236}">
              <a16:creationId xmlns:a16="http://schemas.microsoft.com/office/drawing/2014/main" id="{00000000-0008-0000-0F00-000048010000}"/>
            </a:ext>
          </a:extLst>
        </xdr:cNvPr>
        <xdr:cNvSpPr/>
      </xdr:nvSpPr>
      <xdr:spPr>
        <a:xfrm>
          <a:off x="7810500" y="1470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8708</xdr:rowOff>
    </xdr:from>
    <xdr:to>
      <xdr:col>45</xdr:col>
      <xdr:colOff>177800</xdr:colOff>
      <xdr:row>86</xdr:row>
      <xdr:rowOff>11974</xdr:rowOff>
    </xdr:to>
    <xdr:cxnSp macro="">
      <xdr:nvCxnSpPr>
        <xdr:cNvPr id="329" name="直線コネクタ 328">
          <a:extLst>
            <a:ext uri="{FF2B5EF4-FFF2-40B4-BE49-F238E27FC236}">
              <a16:creationId xmlns:a16="http://schemas.microsoft.com/office/drawing/2014/main" id="{00000000-0008-0000-0F00-000049010000}"/>
            </a:ext>
          </a:extLst>
        </xdr:cNvPr>
        <xdr:cNvCxnSpPr/>
      </xdr:nvCxnSpPr>
      <xdr:spPr>
        <a:xfrm flipV="1">
          <a:off x="7861300" y="1475340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50635</xdr:rowOff>
    </xdr:from>
    <xdr:ext cx="469744" cy="259045"/>
    <xdr:sp macro="" textlink="">
      <xdr:nvSpPr>
        <xdr:cNvPr id="330" name="n_1mainValue【福祉施設】&#10;一人当たり面積">
          <a:extLst>
            <a:ext uri="{FF2B5EF4-FFF2-40B4-BE49-F238E27FC236}">
              <a16:creationId xmlns:a16="http://schemas.microsoft.com/office/drawing/2014/main" id="{00000000-0008-0000-0F00-00004A010000}"/>
            </a:ext>
          </a:extLst>
        </xdr:cNvPr>
        <xdr:cNvSpPr txBox="1"/>
      </xdr:nvSpPr>
      <xdr:spPr>
        <a:xfrm>
          <a:off x="9391727" y="1479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50635</xdr:rowOff>
    </xdr:from>
    <xdr:ext cx="469744" cy="259045"/>
    <xdr:sp macro="" textlink="">
      <xdr:nvSpPr>
        <xdr:cNvPr id="331" name="n_2mainValue【福祉施設】&#10;一人当たり面積">
          <a:extLst>
            <a:ext uri="{FF2B5EF4-FFF2-40B4-BE49-F238E27FC236}">
              <a16:creationId xmlns:a16="http://schemas.microsoft.com/office/drawing/2014/main" id="{00000000-0008-0000-0F00-00004B010000}"/>
            </a:ext>
          </a:extLst>
        </xdr:cNvPr>
        <xdr:cNvSpPr txBox="1"/>
      </xdr:nvSpPr>
      <xdr:spPr>
        <a:xfrm>
          <a:off x="8515427" y="1479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53901</xdr:rowOff>
    </xdr:from>
    <xdr:ext cx="469744" cy="259045"/>
    <xdr:sp macro="" textlink="">
      <xdr:nvSpPr>
        <xdr:cNvPr id="332" name="n_3mainValue【福祉施設】&#10;一人当たり面積">
          <a:extLst>
            <a:ext uri="{FF2B5EF4-FFF2-40B4-BE49-F238E27FC236}">
              <a16:creationId xmlns:a16="http://schemas.microsoft.com/office/drawing/2014/main" id="{00000000-0008-0000-0F00-00004C010000}"/>
            </a:ext>
          </a:extLst>
        </xdr:cNvPr>
        <xdr:cNvSpPr txBox="1"/>
      </xdr:nvSpPr>
      <xdr:spPr>
        <a:xfrm>
          <a:off x="7626427" y="1479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3" name="正方形/長方形 332">
          <a:extLst>
            <a:ext uri="{FF2B5EF4-FFF2-40B4-BE49-F238E27FC236}">
              <a16:creationId xmlns:a16="http://schemas.microsoft.com/office/drawing/2014/main" id="{00000000-0008-0000-0F00-00004D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4" name="正方形/長方形 333">
          <a:extLst>
            <a:ext uri="{FF2B5EF4-FFF2-40B4-BE49-F238E27FC236}">
              <a16:creationId xmlns:a16="http://schemas.microsoft.com/office/drawing/2014/main" id="{00000000-0008-0000-0F00-00004E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5" name="正方形/長方形 334">
          <a:extLst>
            <a:ext uri="{FF2B5EF4-FFF2-40B4-BE49-F238E27FC236}">
              <a16:creationId xmlns:a16="http://schemas.microsoft.com/office/drawing/2014/main" id="{00000000-0008-0000-0F00-00004F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6" name="正方形/長方形 335">
          <a:extLst>
            <a:ext uri="{FF2B5EF4-FFF2-40B4-BE49-F238E27FC236}">
              <a16:creationId xmlns:a16="http://schemas.microsoft.com/office/drawing/2014/main" id="{00000000-0008-0000-0F00-000050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7" name="正方形/長方形 336">
          <a:extLst>
            <a:ext uri="{FF2B5EF4-FFF2-40B4-BE49-F238E27FC236}">
              <a16:creationId xmlns:a16="http://schemas.microsoft.com/office/drawing/2014/main" id="{00000000-0008-0000-0F00-000051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8" name="正方形/長方形 337">
          <a:extLst>
            <a:ext uri="{FF2B5EF4-FFF2-40B4-BE49-F238E27FC236}">
              <a16:creationId xmlns:a16="http://schemas.microsoft.com/office/drawing/2014/main" id="{00000000-0008-0000-0F00-000052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9" name="正方形/長方形 338">
          <a:extLst>
            <a:ext uri="{FF2B5EF4-FFF2-40B4-BE49-F238E27FC236}">
              <a16:creationId xmlns:a16="http://schemas.microsoft.com/office/drawing/2014/main" id="{00000000-0008-0000-0F00-000053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0" name="正方形/長方形 339">
          <a:extLst>
            <a:ext uri="{FF2B5EF4-FFF2-40B4-BE49-F238E27FC236}">
              <a16:creationId xmlns:a16="http://schemas.microsoft.com/office/drawing/2014/main" id="{00000000-0008-0000-0F00-000054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1" name="テキスト ボックス 340">
          <a:extLst>
            <a:ext uri="{FF2B5EF4-FFF2-40B4-BE49-F238E27FC236}">
              <a16:creationId xmlns:a16="http://schemas.microsoft.com/office/drawing/2014/main" id="{00000000-0008-0000-0F00-000055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44" name="テキスト ボックス 343">
          <a:extLst>
            <a:ext uri="{FF2B5EF4-FFF2-40B4-BE49-F238E27FC236}">
              <a16:creationId xmlns:a16="http://schemas.microsoft.com/office/drawing/2014/main" id="{00000000-0008-0000-0F00-000058010000}"/>
            </a:ext>
          </a:extLst>
        </xdr:cNvPr>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46" name="テキスト ボックス 345">
          <a:extLst>
            <a:ext uri="{FF2B5EF4-FFF2-40B4-BE49-F238E27FC236}">
              <a16:creationId xmlns:a16="http://schemas.microsoft.com/office/drawing/2014/main" id="{00000000-0008-0000-0F00-00005A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47" name="直線コネクタ 346">
          <a:extLst>
            <a:ext uri="{FF2B5EF4-FFF2-40B4-BE49-F238E27FC236}">
              <a16:creationId xmlns:a16="http://schemas.microsoft.com/office/drawing/2014/main" id="{00000000-0008-0000-0F00-00005B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48" name="テキスト ボックス 347">
          <a:extLst>
            <a:ext uri="{FF2B5EF4-FFF2-40B4-BE49-F238E27FC236}">
              <a16:creationId xmlns:a16="http://schemas.microsoft.com/office/drawing/2014/main" id="{00000000-0008-0000-0F00-00005C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49" name="直線コネクタ 348">
          <a:extLst>
            <a:ext uri="{FF2B5EF4-FFF2-40B4-BE49-F238E27FC236}">
              <a16:creationId xmlns:a16="http://schemas.microsoft.com/office/drawing/2014/main" id="{00000000-0008-0000-0F00-00005D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50" name="テキスト ボックス 349">
          <a:extLst>
            <a:ext uri="{FF2B5EF4-FFF2-40B4-BE49-F238E27FC236}">
              <a16:creationId xmlns:a16="http://schemas.microsoft.com/office/drawing/2014/main" id="{00000000-0008-0000-0F00-00005E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51" name="直線コネクタ 350">
          <a:extLst>
            <a:ext uri="{FF2B5EF4-FFF2-40B4-BE49-F238E27FC236}">
              <a16:creationId xmlns:a16="http://schemas.microsoft.com/office/drawing/2014/main" id="{00000000-0008-0000-0F00-00005F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53" name="直線コネクタ 352">
          <a:extLst>
            <a:ext uri="{FF2B5EF4-FFF2-40B4-BE49-F238E27FC236}">
              <a16:creationId xmlns:a16="http://schemas.microsoft.com/office/drawing/2014/main" id="{00000000-0008-0000-0F00-000061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5" name="直線コネクタ 354">
          <a:extLst>
            <a:ext uri="{FF2B5EF4-FFF2-40B4-BE49-F238E27FC236}">
              <a16:creationId xmlns:a16="http://schemas.microsoft.com/office/drawing/2014/main" id="{00000000-0008-0000-0F00-000063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7" name="【市民会館】&#10;有形固定資産減価償却率グラフ枠">
          <a:extLst>
            <a:ext uri="{FF2B5EF4-FFF2-40B4-BE49-F238E27FC236}">
              <a16:creationId xmlns:a16="http://schemas.microsoft.com/office/drawing/2014/main" id="{00000000-0008-0000-0F00-000065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128451</xdr:rowOff>
    </xdr:from>
    <xdr:to>
      <xdr:col>24</xdr:col>
      <xdr:colOff>62865</xdr:colOff>
      <xdr:row>108</xdr:row>
      <xdr:rowOff>79466</xdr:rowOff>
    </xdr:to>
    <xdr:cxnSp macro="">
      <xdr:nvCxnSpPr>
        <xdr:cNvPr id="358" name="直線コネクタ 357">
          <a:extLst>
            <a:ext uri="{FF2B5EF4-FFF2-40B4-BE49-F238E27FC236}">
              <a16:creationId xmlns:a16="http://schemas.microsoft.com/office/drawing/2014/main" id="{00000000-0008-0000-0F00-000066010000}"/>
            </a:ext>
          </a:extLst>
        </xdr:cNvPr>
        <xdr:cNvCxnSpPr/>
      </xdr:nvCxnSpPr>
      <xdr:spPr>
        <a:xfrm flipV="1">
          <a:off x="4634865" y="17102001"/>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83293</xdr:rowOff>
    </xdr:from>
    <xdr:ext cx="340478" cy="259045"/>
    <xdr:sp macro="" textlink="">
      <xdr:nvSpPr>
        <xdr:cNvPr id="359" name="【市民会館】&#10;有形固定資産減価償却率最小値テキスト">
          <a:extLst>
            <a:ext uri="{FF2B5EF4-FFF2-40B4-BE49-F238E27FC236}">
              <a16:creationId xmlns:a16="http://schemas.microsoft.com/office/drawing/2014/main" id="{00000000-0008-0000-0F00-000067010000}"/>
            </a:ext>
          </a:extLst>
        </xdr:cNvPr>
        <xdr:cNvSpPr txBox="1"/>
      </xdr:nvSpPr>
      <xdr:spPr>
        <a:xfrm>
          <a:off x="4673600" y="185998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79466</xdr:rowOff>
    </xdr:from>
    <xdr:to>
      <xdr:col>24</xdr:col>
      <xdr:colOff>152400</xdr:colOff>
      <xdr:row>108</xdr:row>
      <xdr:rowOff>79466</xdr:rowOff>
    </xdr:to>
    <xdr:cxnSp macro="">
      <xdr:nvCxnSpPr>
        <xdr:cNvPr id="360" name="直線コネクタ 359">
          <a:extLst>
            <a:ext uri="{FF2B5EF4-FFF2-40B4-BE49-F238E27FC236}">
              <a16:creationId xmlns:a16="http://schemas.microsoft.com/office/drawing/2014/main" id="{00000000-0008-0000-0F00-000068010000}"/>
            </a:ext>
          </a:extLst>
        </xdr:cNvPr>
        <xdr:cNvCxnSpPr/>
      </xdr:nvCxnSpPr>
      <xdr:spPr>
        <a:xfrm>
          <a:off x="4546600" y="1859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75128</xdr:rowOff>
    </xdr:from>
    <xdr:ext cx="405111" cy="259045"/>
    <xdr:sp macro="" textlink="">
      <xdr:nvSpPr>
        <xdr:cNvPr id="361" name="【市民会館】&#10;有形固定資産減価償却率最大値テキスト">
          <a:extLst>
            <a:ext uri="{FF2B5EF4-FFF2-40B4-BE49-F238E27FC236}">
              <a16:creationId xmlns:a16="http://schemas.microsoft.com/office/drawing/2014/main" id="{00000000-0008-0000-0F00-000069010000}"/>
            </a:ext>
          </a:extLst>
        </xdr:cNvPr>
        <xdr:cNvSpPr txBox="1"/>
      </xdr:nvSpPr>
      <xdr:spPr>
        <a:xfrm>
          <a:off x="4673600" y="16877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128451</xdr:rowOff>
    </xdr:from>
    <xdr:to>
      <xdr:col>24</xdr:col>
      <xdr:colOff>152400</xdr:colOff>
      <xdr:row>99</xdr:row>
      <xdr:rowOff>128451</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a:off x="4546600" y="1710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3827</xdr:rowOff>
    </xdr:from>
    <xdr:ext cx="405111" cy="259045"/>
    <xdr:sp macro="" textlink="">
      <xdr:nvSpPr>
        <xdr:cNvPr id="363" name="【市民会館】&#10;有形固定資産減価償却率平均値テキスト">
          <a:extLst>
            <a:ext uri="{FF2B5EF4-FFF2-40B4-BE49-F238E27FC236}">
              <a16:creationId xmlns:a16="http://schemas.microsoft.com/office/drawing/2014/main" id="{00000000-0008-0000-0F00-00006B010000}"/>
            </a:ext>
          </a:extLst>
        </xdr:cNvPr>
        <xdr:cNvSpPr txBox="1"/>
      </xdr:nvSpPr>
      <xdr:spPr>
        <a:xfrm>
          <a:off x="4673600" y="1783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25400</xdr:rowOff>
    </xdr:from>
    <xdr:to>
      <xdr:col>24</xdr:col>
      <xdr:colOff>114300</xdr:colOff>
      <xdr:row>104</xdr:row>
      <xdr:rowOff>127000</xdr:rowOff>
    </xdr:to>
    <xdr:sp macro="" textlink="">
      <xdr:nvSpPr>
        <xdr:cNvPr id="364" name="フローチャート: 判断 363">
          <a:extLst>
            <a:ext uri="{FF2B5EF4-FFF2-40B4-BE49-F238E27FC236}">
              <a16:creationId xmlns:a16="http://schemas.microsoft.com/office/drawing/2014/main" id="{00000000-0008-0000-0F00-00006C010000}"/>
            </a:ext>
          </a:extLst>
        </xdr:cNvPr>
        <xdr:cNvSpPr/>
      </xdr:nvSpPr>
      <xdr:spPr>
        <a:xfrm>
          <a:off x="45847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35198</xdr:rowOff>
    </xdr:from>
    <xdr:to>
      <xdr:col>20</xdr:col>
      <xdr:colOff>38100</xdr:colOff>
      <xdr:row>104</xdr:row>
      <xdr:rowOff>136798</xdr:rowOff>
    </xdr:to>
    <xdr:sp macro="" textlink="">
      <xdr:nvSpPr>
        <xdr:cNvPr id="365" name="フローチャート: 判断 364">
          <a:extLst>
            <a:ext uri="{FF2B5EF4-FFF2-40B4-BE49-F238E27FC236}">
              <a16:creationId xmlns:a16="http://schemas.microsoft.com/office/drawing/2014/main" id="{00000000-0008-0000-0F00-00006D010000}"/>
            </a:ext>
          </a:extLst>
        </xdr:cNvPr>
        <xdr:cNvSpPr/>
      </xdr:nvSpPr>
      <xdr:spPr>
        <a:xfrm>
          <a:off x="3746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153325</xdr:rowOff>
    </xdr:from>
    <xdr:ext cx="405111" cy="259045"/>
    <xdr:sp macro="" textlink="">
      <xdr:nvSpPr>
        <xdr:cNvPr id="366" name="n_1aveValue【市民会館】&#10;有形固定資産減価償却率">
          <a:extLst>
            <a:ext uri="{FF2B5EF4-FFF2-40B4-BE49-F238E27FC236}">
              <a16:creationId xmlns:a16="http://schemas.microsoft.com/office/drawing/2014/main" id="{00000000-0008-0000-0F00-00006E010000}"/>
            </a:ext>
          </a:extLst>
        </xdr:cNvPr>
        <xdr:cNvSpPr txBox="1"/>
      </xdr:nvSpPr>
      <xdr:spPr>
        <a:xfrm>
          <a:off x="3582044"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20501</xdr:rowOff>
    </xdr:from>
    <xdr:to>
      <xdr:col>15</xdr:col>
      <xdr:colOff>101600</xdr:colOff>
      <xdr:row>104</xdr:row>
      <xdr:rowOff>122101</xdr:rowOff>
    </xdr:to>
    <xdr:sp macro="" textlink="">
      <xdr:nvSpPr>
        <xdr:cNvPr id="367" name="フローチャート: 判断 366">
          <a:extLst>
            <a:ext uri="{FF2B5EF4-FFF2-40B4-BE49-F238E27FC236}">
              <a16:creationId xmlns:a16="http://schemas.microsoft.com/office/drawing/2014/main" id="{00000000-0008-0000-0F00-00006F010000}"/>
            </a:ext>
          </a:extLst>
        </xdr:cNvPr>
        <xdr:cNvSpPr/>
      </xdr:nvSpPr>
      <xdr:spPr>
        <a:xfrm>
          <a:off x="2857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102</xdr:row>
      <xdr:rowOff>138628</xdr:rowOff>
    </xdr:from>
    <xdr:ext cx="405111" cy="259045"/>
    <xdr:sp macro="" textlink="">
      <xdr:nvSpPr>
        <xdr:cNvPr id="368" name="n_2aveValue【市民会館】&#10;有形固定資産減価償却率">
          <a:extLst>
            <a:ext uri="{FF2B5EF4-FFF2-40B4-BE49-F238E27FC236}">
              <a16:creationId xmlns:a16="http://schemas.microsoft.com/office/drawing/2014/main" id="{00000000-0008-0000-0F00-000070010000}"/>
            </a:ext>
          </a:extLst>
        </xdr:cNvPr>
        <xdr:cNvSpPr txBox="1"/>
      </xdr:nvSpPr>
      <xdr:spPr>
        <a:xfrm>
          <a:off x="27057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104</xdr:row>
      <xdr:rowOff>15602</xdr:rowOff>
    </xdr:from>
    <xdr:to>
      <xdr:col>10</xdr:col>
      <xdr:colOff>165100</xdr:colOff>
      <xdr:row>104</xdr:row>
      <xdr:rowOff>117202</xdr:rowOff>
    </xdr:to>
    <xdr:sp macro="" textlink="">
      <xdr:nvSpPr>
        <xdr:cNvPr id="369" name="フローチャート: 判断 368">
          <a:extLst>
            <a:ext uri="{FF2B5EF4-FFF2-40B4-BE49-F238E27FC236}">
              <a16:creationId xmlns:a16="http://schemas.microsoft.com/office/drawing/2014/main" id="{00000000-0008-0000-0F00-000071010000}"/>
            </a:ext>
          </a:extLst>
        </xdr:cNvPr>
        <xdr:cNvSpPr/>
      </xdr:nvSpPr>
      <xdr:spPr>
        <a:xfrm>
          <a:off x="1968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102</xdr:row>
      <xdr:rowOff>133729</xdr:rowOff>
    </xdr:from>
    <xdr:ext cx="405111" cy="259045"/>
    <xdr:sp macro="" textlink="">
      <xdr:nvSpPr>
        <xdr:cNvPr id="370" name="n_3aveValue【市民会館】&#10;有形固定資産減価償却率">
          <a:extLst>
            <a:ext uri="{FF2B5EF4-FFF2-40B4-BE49-F238E27FC236}">
              <a16:creationId xmlns:a16="http://schemas.microsoft.com/office/drawing/2014/main" id="{00000000-0008-0000-0F00-000072010000}"/>
            </a:ext>
          </a:extLst>
        </xdr:cNvPr>
        <xdr:cNvSpPr txBox="1"/>
      </xdr:nvSpPr>
      <xdr:spPr>
        <a:xfrm>
          <a:off x="1816744" y="1762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00000000-0008-0000-0F00-000073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00000000-0008-0000-0F00-000074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00000000-0008-0000-0F00-000075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00000000-0008-0000-0F00-000076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00000000-0008-0000-0F00-000077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17236</xdr:rowOff>
    </xdr:from>
    <xdr:to>
      <xdr:col>20</xdr:col>
      <xdr:colOff>38100</xdr:colOff>
      <xdr:row>105</xdr:row>
      <xdr:rowOff>118836</xdr:rowOff>
    </xdr:to>
    <xdr:sp macro="" textlink="">
      <xdr:nvSpPr>
        <xdr:cNvPr id="376" name="楕円 375">
          <a:extLst>
            <a:ext uri="{FF2B5EF4-FFF2-40B4-BE49-F238E27FC236}">
              <a16:creationId xmlns:a16="http://schemas.microsoft.com/office/drawing/2014/main" id="{00000000-0008-0000-0F00-000078010000}"/>
            </a:ext>
          </a:extLst>
        </xdr:cNvPr>
        <xdr:cNvSpPr/>
      </xdr:nvSpPr>
      <xdr:spPr>
        <a:xfrm>
          <a:off x="37465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49893</xdr:rowOff>
    </xdr:from>
    <xdr:to>
      <xdr:col>15</xdr:col>
      <xdr:colOff>101600</xdr:colOff>
      <xdr:row>105</xdr:row>
      <xdr:rowOff>151493</xdr:rowOff>
    </xdr:to>
    <xdr:sp macro="" textlink="">
      <xdr:nvSpPr>
        <xdr:cNvPr id="377" name="楕円 376">
          <a:extLst>
            <a:ext uri="{FF2B5EF4-FFF2-40B4-BE49-F238E27FC236}">
              <a16:creationId xmlns:a16="http://schemas.microsoft.com/office/drawing/2014/main" id="{00000000-0008-0000-0F00-000079010000}"/>
            </a:ext>
          </a:extLst>
        </xdr:cNvPr>
        <xdr:cNvSpPr/>
      </xdr:nvSpPr>
      <xdr:spPr>
        <a:xfrm>
          <a:off x="2857500" y="1805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68036</xdr:rowOff>
    </xdr:from>
    <xdr:to>
      <xdr:col>19</xdr:col>
      <xdr:colOff>177800</xdr:colOff>
      <xdr:row>105</xdr:row>
      <xdr:rowOff>100693</xdr:rowOff>
    </xdr:to>
    <xdr:cxnSp macro="">
      <xdr:nvCxnSpPr>
        <xdr:cNvPr id="378" name="直線コネクタ 377">
          <a:extLst>
            <a:ext uri="{FF2B5EF4-FFF2-40B4-BE49-F238E27FC236}">
              <a16:creationId xmlns:a16="http://schemas.microsoft.com/office/drawing/2014/main" id="{00000000-0008-0000-0F00-00007A010000}"/>
            </a:ext>
          </a:extLst>
        </xdr:cNvPr>
        <xdr:cNvCxnSpPr/>
      </xdr:nvCxnSpPr>
      <xdr:spPr>
        <a:xfrm flipV="1">
          <a:off x="2908300" y="180702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102144</xdr:rowOff>
    </xdr:from>
    <xdr:to>
      <xdr:col>10</xdr:col>
      <xdr:colOff>165100</xdr:colOff>
      <xdr:row>106</xdr:row>
      <xdr:rowOff>32294</xdr:rowOff>
    </xdr:to>
    <xdr:sp macro="" textlink="">
      <xdr:nvSpPr>
        <xdr:cNvPr id="379" name="楕円 378">
          <a:extLst>
            <a:ext uri="{FF2B5EF4-FFF2-40B4-BE49-F238E27FC236}">
              <a16:creationId xmlns:a16="http://schemas.microsoft.com/office/drawing/2014/main" id="{00000000-0008-0000-0F00-00007B010000}"/>
            </a:ext>
          </a:extLst>
        </xdr:cNvPr>
        <xdr:cNvSpPr/>
      </xdr:nvSpPr>
      <xdr:spPr>
        <a:xfrm>
          <a:off x="1968500" y="1810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100693</xdr:rowOff>
    </xdr:from>
    <xdr:to>
      <xdr:col>15</xdr:col>
      <xdr:colOff>50800</xdr:colOff>
      <xdr:row>105</xdr:row>
      <xdr:rowOff>152944</xdr:rowOff>
    </xdr:to>
    <xdr:cxnSp macro="">
      <xdr:nvCxnSpPr>
        <xdr:cNvPr id="380" name="直線コネクタ 379">
          <a:extLst>
            <a:ext uri="{FF2B5EF4-FFF2-40B4-BE49-F238E27FC236}">
              <a16:creationId xmlns:a16="http://schemas.microsoft.com/office/drawing/2014/main" id="{00000000-0008-0000-0F00-00007C010000}"/>
            </a:ext>
          </a:extLst>
        </xdr:cNvPr>
        <xdr:cNvCxnSpPr/>
      </xdr:nvCxnSpPr>
      <xdr:spPr>
        <a:xfrm flipV="1">
          <a:off x="2019300" y="18102943"/>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109963</xdr:rowOff>
    </xdr:from>
    <xdr:ext cx="405111" cy="259045"/>
    <xdr:sp macro="" textlink="">
      <xdr:nvSpPr>
        <xdr:cNvPr id="381" name="n_1mainValue【市民会館】&#10;有形固定資産減価償却率">
          <a:extLst>
            <a:ext uri="{FF2B5EF4-FFF2-40B4-BE49-F238E27FC236}">
              <a16:creationId xmlns:a16="http://schemas.microsoft.com/office/drawing/2014/main" id="{00000000-0008-0000-0F00-00007D010000}"/>
            </a:ext>
          </a:extLst>
        </xdr:cNvPr>
        <xdr:cNvSpPr txBox="1"/>
      </xdr:nvSpPr>
      <xdr:spPr>
        <a:xfrm>
          <a:off x="3582044" y="1811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142620</xdr:rowOff>
    </xdr:from>
    <xdr:ext cx="405111" cy="259045"/>
    <xdr:sp macro="" textlink="">
      <xdr:nvSpPr>
        <xdr:cNvPr id="382" name="n_2mainValue【市民会館】&#10;有形固定資産減価償却率">
          <a:extLst>
            <a:ext uri="{FF2B5EF4-FFF2-40B4-BE49-F238E27FC236}">
              <a16:creationId xmlns:a16="http://schemas.microsoft.com/office/drawing/2014/main" id="{00000000-0008-0000-0F00-00007E010000}"/>
            </a:ext>
          </a:extLst>
        </xdr:cNvPr>
        <xdr:cNvSpPr txBox="1"/>
      </xdr:nvSpPr>
      <xdr:spPr>
        <a:xfrm>
          <a:off x="2705744" y="1814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23421</xdr:rowOff>
    </xdr:from>
    <xdr:ext cx="405111" cy="259045"/>
    <xdr:sp macro="" textlink="">
      <xdr:nvSpPr>
        <xdr:cNvPr id="383" name="n_3mainValue【市民会館】&#10;有形固定資産減価償却率">
          <a:extLst>
            <a:ext uri="{FF2B5EF4-FFF2-40B4-BE49-F238E27FC236}">
              <a16:creationId xmlns:a16="http://schemas.microsoft.com/office/drawing/2014/main" id="{00000000-0008-0000-0F00-00007F010000}"/>
            </a:ext>
          </a:extLst>
        </xdr:cNvPr>
        <xdr:cNvSpPr txBox="1"/>
      </xdr:nvSpPr>
      <xdr:spPr>
        <a:xfrm>
          <a:off x="1816744" y="1819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00000000-0008-0000-0F00-000082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00000000-0008-0000-0F00-000083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00000000-0008-0000-0F00-000084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00000000-0008-0000-0F00-000085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00000000-0008-0000-0F00-000086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00000000-0008-0000-0F00-000087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92" name="テキスト ボックス 391">
          <a:extLst>
            <a:ext uri="{FF2B5EF4-FFF2-40B4-BE49-F238E27FC236}">
              <a16:creationId xmlns:a16="http://schemas.microsoft.com/office/drawing/2014/main" id="{00000000-0008-0000-0F00-000088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93" name="直線コネクタ 392">
          <a:extLst>
            <a:ext uri="{FF2B5EF4-FFF2-40B4-BE49-F238E27FC236}">
              <a16:creationId xmlns:a16="http://schemas.microsoft.com/office/drawing/2014/main" id="{00000000-0008-0000-0F00-000089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97" name="テキスト ボックス 396">
          <a:extLst>
            <a:ext uri="{FF2B5EF4-FFF2-40B4-BE49-F238E27FC236}">
              <a16:creationId xmlns:a16="http://schemas.microsoft.com/office/drawing/2014/main" id="{00000000-0008-0000-0F00-00008D010000}"/>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99" name="テキスト ボックス 398">
          <a:extLst>
            <a:ext uri="{FF2B5EF4-FFF2-40B4-BE49-F238E27FC236}">
              <a16:creationId xmlns:a16="http://schemas.microsoft.com/office/drawing/2014/main" id="{00000000-0008-0000-0F00-00008F010000}"/>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01" name="テキスト ボックス 400">
          <a:extLst>
            <a:ext uri="{FF2B5EF4-FFF2-40B4-BE49-F238E27FC236}">
              <a16:creationId xmlns:a16="http://schemas.microsoft.com/office/drawing/2014/main" id="{00000000-0008-0000-0F00-000091010000}"/>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03" name="テキスト ボックス 402">
          <a:extLst>
            <a:ext uri="{FF2B5EF4-FFF2-40B4-BE49-F238E27FC236}">
              <a16:creationId xmlns:a16="http://schemas.microsoft.com/office/drawing/2014/main" id="{00000000-0008-0000-0F00-000093010000}"/>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05" name="テキスト ボックス 404">
          <a:extLst>
            <a:ext uri="{FF2B5EF4-FFF2-40B4-BE49-F238E27FC236}">
              <a16:creationId xmlns:a16="http://schemas.microsoft.com/office/drawing/2014/main" id="{00000000-0008-0000-0F00-000095010000}"/>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06" name="直線コネクタ 405">
          <a:extLst>
            <a:ext uri="{FF2B5EF4-FFF2-40B4-BE49-F238E27FC236}">
              <a16:creationId xmlns:a16="http://schemas.microsoft.com/office/drawing/2014/main" id="{00000000-0008-0000-0F00-000096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07" name="テキスト ボックス 406">
          <a:extLst>
            <a:ext uri="{FF2B5EF4-FFF2-40B4-BE49-F238E27FC236}">
              <a16:creationId xmlns:a16="http://schemas.microsoft.com/office/drawing/2014/main" id="{00000000-0008-0000-0F00-000097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08" name="【市民会館】&#10;一人当たり面積グラフ枠">
          <a:extLst>
            <a:ext uri="{FF2B5EF4-FFF2-40B4-BE49-F238E27FC236}">
              <a16:creationId xmlns:a16="http://schemas.microsoft.com/office/drawing/2014/main" id="{00000000-0008-0000-0F00-000098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97427</xdr:rowOff>
    </xdr:from>
    <xdr:to>
      <xdr:col>54</xdr:col>
      <xdr:colOff>189865</xdr:colOff>
      <xdr:row>108</xdr:row>
      <xdr:rowOff>151312</xdr:rowOff>
    </xdr:to>
    <xdr:cxnSp macro="">
      <xdr:nvCxnSpPr>
        <xdr:cNvPr id="409" name="直線コネクタ 408">
          <a:extLst>
            <a:ext uri="{FF2B5EF4-FFF2-40B4-BE49-F238E27FC236}">
              <a16:creationId xmlns:a16="http://schemas.microsoft.com/office/drawing/2014/main" id="{00000000-0008-0000-0F00-000099010000}"/>
            </a:ext>
          </a:extLst>
        </xdr:cNvPr>
        <xdr:cNvCxnSpPr/>
      </xdr:nvCxnSpPr>
      <xdr:spPr>
        <a:xfrm flipV="1">
          <a:off x="10476865" y="17070977"/>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155139</xdr:rowOff>
    </xdr:from>
    <xdr:ext cx="469744" cy="259045"/>
    <xdr:sp macro="" textlink="">
      <xdr:nvSpPr>
        <xdr:cNvPr id="410" name="【市民会館】&#10;一人当たり面積最小値テキスト">
          <a:extLst>
            <a:ext uri="{FF2B5EF4-FFF2-40B4-BE49-F238E27FC236}">
              <a16:creationId xmlns:a16="http://schemas.microsoft.com/office/drawing/2014/main" id="{00000000-0008-0000-0F00-00009A010000}"/>
            </a:ext>
          </a:extLst>
        </xdr:cNvPr>
        <xdr:cNvSpPr txBox="1"/>
      </xdr:nvSpPr>
      <xdr:spPr>
        <a:xfrm>
          <a:off x="10515600" y="1867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151312</xdr:rowOff>
    </xdr:from>
    <xdr:to>
      <xdr:col>55</xdr:col>
      <xdr:colOff>88900</xdr:colOff>
      <xdr:row>108</xdr:row>
      <xdr:rowOff>151312</xdr:rowOff>
    </xdr:to>
    <xdr:cxnSp macro="">
      <xdr:nvCxnSpPr>
        <xdr:cNvPr id="411" name="直線コネクタ 410">
          <a:extLst>
            <a:ext uri="{FF2B5EF4-FFF2-40B4-BE49-F238E27FC236}">
              <a16:creationId xmlns:a16="http://schemas.microsoft.com/office/drawing/2014/main" id="{00000000-0008-0000-0F00-00009B010000}"/>
            </a:ext>
          </a:extLst>
        </xdr:cNvPr>
        <xdr:cNvCxnSpPr/>
      </xdr:nvCxnSpPr>
      <xdr:spPr>
        <a:xfrm>
          <a:off x="10388600" y="1866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44104</xdr:rowOff>
    </xdr:from>
    <xdr:ext cx="469744" cy="259045"/>
    <xdr:sp macro="" textlink="">
      <xdr:nvSpPr>
        <xdr:cNvPr id="412" name="【市民会館】&#10;一人当たり面積最大値テキスト">
          <a:extLst>
            <a:ext uri="{FF2B5EF4-FFF2-40B4-BE49-F238E27FC236}">
              <a16:creationId xmlns:a16="http://schemas.microsoft.com/office/drawing/2014/main" id="{00000000-0008-0000-0F00-00009C010000}"/>
            </a:ext>
          </a:extLst>
        </xdr:cNvPr>
        <xdr:cNvSpPr txBox="1"/>
      </xdr:nvSpPr>
      <xdr:spPr>
        <a:xfrm>
          <a:off x="10515600" y="1684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97427</xdr:rowOff>
    </xdr:from>
    <xdr:to>
      <xdr:col>55</xdr:col>
      <xdr:colOff>88900</xdr:colOff>
      <xdr:row>99</xdr:row>
      <xdr:rowOff>97427</xdr:rowOff>
    </xdr:to>
    <xdr:cxnSp macro="">
      <xdr:nvCxnSpPr>
        <xdr:cNvPr id="413" name="直線コネクタ 412">
          <a:extLst>
            <a:ext uri="{FF2B5EF4-FFF2-40B4-BE49-F238E27FC236}">
              <a16:creationId xmlns:a16="http://schemas.microsoft.com/office/drawing/2014/main" id="{00000000-0008-0000-0F00-00009D010000}"/>
            </a:ext>
          </a:extLst>
        </xdr:cNvPr>
        <xdr:cNvCxnSpPr/>
      </xdr:nvCxnSpPr>
      <xdr:spPr>
        <a:xfrm>
          <a:off x="10388600" y="17070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39750</xdr:rowOff>
    </xdr:from>
    <xdr:ext cx="469744" cy="259045"/>
    <xdr:sp macro="" textlink="">
      <xdr:nvSpPr>
        <xdr:cNvPr id="414" name="【市民会館】&#10;一人当たり面積平均値テキスト">
          <a:extLst>
            <a:ext uri="{FF2B5EF4-FFF2-40B4-BE49-F238E27FC236}">
              <a16:creationId xmlns:a16="http://schemas.microsoft.com/office/drawing/2014/main" id="{00000000-0008-0000-0F00-00009E010000}"/>
            </a:ext>
          </a:extLst>
        </xdr:cNvPr>
        <xdr:cNvSpPr txBox="1"/>
      </xdr:nvSpPr>
      <xdr:spPr>
        <a:xfrm>
          <a:off x="10515600" y="18213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61323</xdr:rowOff>
    </xdr:from>
    <xdr:to>
      <xdr:col>55</xdr:col>
      <xdr:colOff>50800</xdr:colOff>
      <xdr:row>106</xdr:row>
      <xdr:rowOff>162923</xdr:rowOff>
    </xdr:to>
    <xdr:sp macro="" textlink="">
      <xdr:nvSpPr>
        <xdr:cNvPr id="415" name="フローチャート: 判断 414">
          <a:extLst>
            <a:ext uri="{FF2B5EF4-FFF2-40B4-BE49-F238E27FC236}">
              <a16:creationId xmlns:a16="http://schemas.microsoft.com/office/drawing/2014/main" id="{00000000-0008-0000-0F00-00009F010000}"/>
            </a:ext>
          </a:extLst>
        </xdr:cNvPr>
        <xdr:cNvSpPr/>
      </xdr:nvSpPr>
      <xdr:spPr>
        <a:xfrm>
          <a:off x="104267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51526</xdr:rowOff>
    </xdr:from>
    <xdr:to>
      <xdr:col>50</xdr:col>
      <xdr:colOff>165100</xdr:colOff>
      <xdr:row>106</xdr:row>
      <xdr:rowOff>153126</xdr:rowOff>
    </xdr:to>
    <xdr:sp macro="" textlink="">
      <xdr:nvSpPr>
        <xdr:cNvPr id="416" name="フローチャート: 判断 415">
          <a:extLst>
            <a:ext uri="{FF2B5EF4-FFF2-40B4-BE49-F238E27FC236}">
              <a16:creationId xmlns:a16="http://schemas.microsoft.com/office/drawing/2014/main" id="{00000000-0008-0000-0F00-0000A0010000}"/>
            </a:ext>
          </a:extLst>
        </xdr:cNvPr>
        <xdr:cNvSpPr/>
      </xdr:nvSpPr>
      <xdr:spPr>
        <a:xfrm>
          <a:off x="9588500" y="1822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104</xdr:row>
      <xdr:rowOff>169653</xdr:rowOff>
    </xdr:from>
    <xdr:ext cx="469744" cy="259045"/>
    <xdr:sp macro="" textlink="">
      <xdr:nvSpPr>
        <xdr:cNvPr id="417" name="n_1aveValue【市民会館】&#10;一人当たり面積">
          <a:extLst>
            <a:ext uri="{FF2B5EF4-FFF2-40B4-BE49-F238E27FC236}">
              <a16:creationId xmlns:a16="http://schemas.microsoft.com/office/drawing/2014/main" id="{00000000-0008-0000-0F00-0000A1010000}"/>
            </a:ext>
          </a:extLst>
        </xdr:cNvPr>
        <xdr:cNvSpPr txBox="1"/>
      </xdr:nvSpPr>
      <xdr:spPr>
        <a:xfrm>
          <a:off x="9391727" y="1800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58057</xdr:rowOff>
    </xdr:from>
    <xdr:to>
      <xdr:col>46</xdr:col>
      <xdr:colOff>38100</xdr:colOff>
      <xdr:row>106</xdr:row>
      <xdr:rowOff>159657</xdr:rowOff>
    </xdr:to>
    <xdr:sp macro="" textlink="">
      <xdr:nvSpPr>
        <xdr:cNvPr id="418" name="フローチャート: 判断 417">
          <a:extLst>
            <a:ext uri="{FF2B5EF4-FFF2-40B4-BE49-F238E27FC236}">
              <a16:creationId xmlns:a16="http://schemas.microsoft.com/office/drawing/2014/main" id="{00000000-0008-0000-0F00-0000A2010000}"/>
            </a:ext>
          </a:extLst>
        </xdr:cNvPr>
        <xdr:cNvSpPr/>
      </xdr:nvSpPr>
      <xdr:spPr>
        <a:xfrm>
          <a:off x="8699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4734</xdr:rowOff>
    </xdr:from>
    <xdr:ext cx="469744" cy="259045"/>
    <xdr:sp macro="" textlink="">
      <xdr:nvSpPr>
        <xdr:cNvPr id="419" name="n_2aveValue【市民会館】&#10;一人当たり面積">
          <a:extLst>
            <a:ext uri="{FF2B5EF4-FFF2-40B4-BE49-F238E27FC236}">
              <a16:creationId xmlns:a16="http://schemas.microsoft.com/office/drawing/2014/main" id="{00000000-0008-0000-0F00-0000A3010000}"/>
            </a:ext>
          </a:extLst>
        </xdr:cNvPr>
        <xdr:cNvSpPr txBox="1"/>
      </xdr:nvSpPr>
      <xdr:spPr>
        <a:xfrm>
          <a:off x="8515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106</xdr:row>
      <xdr:rowOff>58057</xdr:rowOff>
    </xdr:from>
    <xdr:to>
      <xdr:col>41</xdr:col>
      <xdr:colOff>101600</xdr:colOff>
      <xdr:row>106</xdr:row>
      <xdr:rowOff>159657</xdr:rowOff>
    </xdr:to>
    <xdr:sp macro="" textlink="">
      <xdr:nvSpPr>
        <xdr:cNvPr id="420" name="フローチャート: 判断 419">
          <a:extLst>
            <a:ext uri="{FF2B5EF4-FFF2-40B4-BE49-F238E27FC236}">
              <a16:creationId xmlns:a16="http://schemas.microsoft.com/office/drawing/2014/main" id="{00000000-0008-0000-0F00-0000A4010000}"/>
            </a:ext>
          </a:extLst>
        </xdr:cNvPr>
        <xdr:cNvSpPr/>
      </xdr:nvSpPr>
      <xdr:spPr>
        <a:xfrm>
          <a:off x="7810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105</xdr:row>
      <xdr:rowOff>4734</xdr:rowOff>
    </xdr:from>
    <xdr:ext cx="469744" cy="259045"/>
    <xdr:sp macro="" textlink="">
      <xdr:nvSpPr>
        <xdr:cNvPr id="421" name="n_3aveValue【市民会館】&#10;一人当たり面積">
          <a:extLst>
            <a:ext uri="{FF2B5EF4-FFF2-40B4-BE49-F238E27FC236}">
              <a16:creationId xmlns:a16="http://schemas.microsoft.com/office/drawing/2014/main" id="{00000000-0008-0000-0F00-0000A5010000}"/>
            </a:ext>
          </a:extLst>
        </xdr:cNvPr>
        <xdr:cNvSpPr txBox="1"/>
      </xdr:nvSpPr>
      <xdr:spPr>
        <a:xfrm>
          <a:off x="7626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00000000-0008-0000-0F00-0000A6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id="{00000000-0008-0000-0F00-0000A7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24" name="テキスト ボックス 423">
          <a:extLst>
            <a:ext uri="{FF2B5EF4-FFF2-40B4-BE49-F238E27FC236}">
              <a16:creationId xmlns:a16="http://schemas.microsoft.com/office/drawing/2014/main" id="{00000000-0008-0000-0F00-0000A8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25" name="テキスト ボックス 424">
          <a:extLst>
            <a:ext uri="{FF2B5EF4-FFF2-40B4-BE49-F238E27FC236}">
              <a16:creationId xmlns:a16="http://schemas.microsoft.com/office/drawing/2014/main" id="{00000000-0008-0000-0F00-0000A9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26" name="テキスト ボックス 425">
          <a:extLst>
            <a:ext uri="{FF2B5EF4-FFF2-40B4-BE49-F238E27FC236}">
              <a16:creationId xmlns:a16="http://schemas.microsoft.com/office/drawing/2014/main" id="{00000000-0008-0000-0F00-0000AA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67855</xdr:rowOff>
    </xdr:from>
    <xdr:to>
      <xdr:col>50</xdr:col>
      <xdr:colOff>165100</xdr:colOff>
      <xdr:row>106</xdr:row>
      <xdr:rowOff>169455</xdr:rowOff>
    </xdr:to>
    <xdr:sp macro="" textlink="">
      <xdr:nvSpPr>
        <xdr:cNvPr id="427" name="楕円 426">
          <a:extLst>
            <a:ext uri="{FF2B5EF4-FFF2-40B4-BE49-F238E27FC236}">
              <a16:creationId xmlns:a16="http://schemas.microsoft.com/office/drawing/2014/main" id="{00000000-0008-0000-0F00-0000AB010000}"/>
            </a:ext>
          </a:extLst>
        </xdr:cNvPr>
        <xdr:cNvSpPr/>
      </xdr:nvSpPr>
      <xdr:spPr>
        <a:xfrm>
          <a:off x="9588500" y="1824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71120</xdr:rowOff>
    </xdr:from>
    <xdr:to>
      <xdr:col>46</xdr:col>
      <xdr:colOff>38100</xdr:colOff>
      <xdr:row>107</xdr:row>
      <xdr:rowOff>1270</xdr:rowOff>
    </xdr:to>
    <xdr:sp macro="" textlink="">
      <xdr:nvSpPr>
        <xdr:cNvPr id="428" name="楕円 427">
          <a:extLst>
            <a:ext uri="{FF2B5EF4-FFF2-40B4-BE49-F238E27FC236}">
              <a16:creationId xmlns:a16="http://schemas.microsoft.com/office/drawing/2014/main" id="{00000000-0008-0000-0F00-0000AC010000}"/>
            </a:ext>
          </a:extLst>
        </xdr:cNvPr>
        <xdr:cNvSpPr/>
      </xdr:nvSpPr>
      <xdr:spPr>
        <a:xfrm>
          <a:off x="8699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118655</xdr:rowOff>
    </xdr:from>
    <xdr:to>
      <xdr:col>50</xdr:col>
      <xdr:colOff>114300</xdr:colOff>
      <xdr:row>106</xdr:row>
      <xdr:rowOff>121920</xdr:rowOff>
    </xdr:to>
    <xdr:cxnSp macro="">
      <xdr:nvCxnSpPr>
        <xdr:cNvPr id="429" name="直線コネクタ 428">
          <a:extLst>
            <a:ext uri="{FF2B5EF4-FFF2-40B4-BE49-F238E27FC236}">
              <a16:creationId xmlns:a16="http://schemas.microsoft.com/office/drawing/2014/main" id="{00000000-0008-0000-0F00-0000AD010000}"/>
            </a:ext>
          </a:extLst>
        </xdr:cNvPr>
        <xdr:cNvCxnSpPr/>
      </xdr:nvCxnSpPr>
      <xdr:spPr>
        <a:xfrm flipV="1">
          <a:off x="8750300" y="18292355"/>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74386</xdr:rowOff>
    </xdr:from>
    <xdr:to>
      <xdr:col>41</xdr:col>
      <xdr:colOff>101600</xdr:colOff>
      <xdr:row>107</xdr:row>
      <xdr:rowOff>4536</xdr:rowOff>
    </xdr:to>
    <xdr:sp macro="" textlink="">
      <xdr:nvSpPr>
        <xdr:cNvPr id="430" name="楕円 429">
          <a:extLst>
            <a:ext uri="{FF2B5EF4-FFF2-40B4-BE49-F238E27FC236}">
              <a16:creationId xmlns:a16="http://schemas.microsoft.com/office/drawing/2014/main" id="{00000000-0008-0000-0F00-0000AE010000}"/>
            </a:ext>
          </a:extLst>
        </xdr:cNvPr>
        <xdr:cNvSpPr/>
      </xdr:nvSpPr>
      <xdr:spPr>
        <a:xfrm>
          <a:off x="7810500" y="182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121920</xdr:rowOff>
    </xdr:from>
    <xdr:to>
      <xdr:col>45</xdr:col>
      <xdr:colOff>177800</xdr:colOff>
      <xdr:row>106</xdr:row>
      <xdr:rowOff>125186</xdr:rowOff>
    </xdr:to>
    <xdr:cxnSp macro="">
      <xdr:nvCxnSpPr>
        <xdr:cNvPr id="431" name="直線コネクタ 430">
          <a:extLst>
            <a:ext uri="{FF2B5EF4-FFF2-40B4-BE49-F238E27FC236}">
              <a16:creationId xmlns:a16="http://schemas.microsoft.com/office/drawing/2014/main" id="{00000000-0008-0000-0F00-0000AF010000}"/>
            </a:ext>
          </a:extLst>
        </xdr:cNvPr>
        <xdr:cNvCxnSpPr/>
      </xdr:nvCxnSpPr>
      <xdr:spPr>
        <a:xfrm flipV="1">
          <a:off x="7861300" y="1829562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160582</xdr:rowOff>
    </xdr:from>
    <xdr:ext cx="469744" cy="259045"/>
    <xdr:sp macro="" textlink="">
      <xdr:nvSpPr>
        <xdr:cNvPr id="432" name="n_1mainValue【市民会館】&#10;一人当たり面積">
          <a:extLst>
            <a:ext uri="{FF2B5EF4-FFF2-40B4-BE49-F238E27FC236}">
              <a16:creationId xmlns:a16="http://schemas.microsoft.com/office/drawing/2014/main" id="{00000000-0008-0000-0F00-0000B0010000}"/>
            </a:ext>
          </a:extLst>
        </xdr:cNvPr>
        <xdr:cNvSpPr txBox="1"/>
      </xdr:nvSpPr>
      <xdr:spPr>
        <a:xfrm>
          <a:off x="9391727" y="1833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163847</xdr:rowOff>
    </xdr:from>
    <xdr:ext cx="469744" cy="259045"/>
    <xdr:sp macro="" textlink="">
      <xdr:nvSpPr>
        <xdr:cNvPr id="433" name="n_2mainValue【市民会館】&#10;一人当たり面積">
          <a:extLst>
            <a:ext uri="{FF2B5EF4-FFF2-40B4-BE49-F238E27FC236}">
              <a16:creationId xmlns:a16="http://schemas.microsoft.com/office/drawing/2014/main" id="{00000000-0008-0000-0F00-0000B1010000}"/>
            </a:ext>
          </a:extLst>
        </xdr:cNvPr>
        <xdr:cNvSpPr txBox="1"/>
      </xdr:nvSpPr>
      <xdr:spPr>
        <a:xfrm>
          <a:off x="8515427" y="1833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167113</xdr:rowOff>
    </xdr:from>
    <xdr:ext cx="469744" cy="259045"/>
    <xdr:sp macro="" textlink="">
      <xdr:nvSpPr>
        <xdr:cNvPr id="434" name="n_3mainValue【市民会館】&#10;一人当たり面積">
          <a:extLst>
            <a:ext uri="{FF2B5EF4-FFF2-40B4-BE49-F238E27FC236}">
              <a16:creationId xmlns:a16="http://schemas.microsoft.com/office/drawing/2014/main" id="{00000000-0008-0000-0F00-0000B2010000}"/>
            </a:ext>
          </a:extLst>
        </xdr:cNvPr>
        <xdr:cNvSpPr txBox="1"/>
      </xdr:nvSpPr>
      <xdr:spPr>
        <a:xfrm>
          <a:off x="7626427" y="1834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35" name="正方形/長方形 434">
          <a:extLst>
            <a:ext uri="{FF2B5EF4-FFF2-40B4-BE49-F238E27FC236}">
              <a16:creationId xmlns:a16="http://schemas.microsoft.com/office/drawing/2014/main" id="{00000000-0008-0000-0F00-0000B3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42" name="正方形/長方形 441">
          <a:extLst>
            <a:ext uri="{FF2B5EF4-FFF2-40B4-BE49-F238E27FC236}">
              <a16:creationId xmlns:a16="http://schemas.microsoft.com/office/drawing/2014/main" id="{00000000-0008-0000-0F00-0000BA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43" name="テキスト ボックス 442">
          <a:extLst>
            <a:ext uri="{FF2B5EF4-FFF2-40B4-BE49-F238E27FC236}">
              <a16:creationId xmlns:a16="http://schemas.microsoft.com/office/drawing/2014/main" id="{00000000-0008-0000-0F00-0000BB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44" name="直線コネクタ 443">
          <a:extLst>
            <a:ext uri="{FF2B5EF4-FFF2-40B4-BE49-F238E27FC236}">
              <a16:creationId xmlns:a16="http://schemas.microsoft.com/office/drawing/2014/main" id="{00000000-0008-0000-0F00-0000BC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45" name="直線コネクタ 444">
          <a:extLst>
            <a:ext uri="{FF2B5EF4-FFF2-40B4-BE49-F238E27FC236}">
              <a16:creationId xmlns:a16="http://schemas.microsoft.com/office/drawing/2014/main" id="{00000000-0008-0000-0F00-0000BD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46" name="テキスト ボックス 445">
          <a:extLst>
            <a:ext uri="{FF2B5EF4-FFF2-40B4-BE49-F238E27FC236}">
              <a16:creationId xmlns:a16="http://schemas.microsoft.com/office/drawing/2014/main" id="{00000000-0008-0000-0F00-0000BE010000}"/>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47" name="直線コネクタ 446">
          <a:extLst>
            <a:ext uri="{FF2B5EF4-FFF2-40B4-BE49-F238E27FC236}">
              <a16:creationId xmlns:a16="http://schemas.microsoft.com/office/drawing/2014/main" id="{00000000-0008-0000-0F00-0000BF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48" name="テキスト ボックス 447">
          <a:extLst>
            <a:ext uri="{FF2B5EF4-FFF2-40B4-BE49-F238E27FC236}">
              <a16:creationId xmlns:a16="http://schemas.microsoft.com/office/drawing/2014/main" id="{00000000-0008-0000-0F00-0000C0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49" name="直線コネクタ 448">
          <a:extLst>
            <a:ext uri="{FF2B5EF4-FFF2-40B4-BE49-F238E27FC236}">
              <a16:creationId xmlns:a16="http://schemas.microsoft.com/office/drawing/2014/main" id="{00000000-0008-0000-0F00-0000C1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50" name="テキスト ボックス 449">
          <a:extLst>
            <a:ext uri="{FF2B5EF4-FFF2-40B4-BE49-F238E27FC236}">
              <a16:creationId xmlns:a16="http://schemas.microsoft.com/office/drawing/2014/main" id="{00000000-0008-0000-0F00-0000C2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51" name="直線コネクタ 450">
          <a:extLst>
            <a:ext uri="{FF2B5EF4-FFF2-40B4-BE49-F238E27FC236}">
              <a16:creationId xmlns:a16="http://schemas.microsoft.com/office/drawing/2014/main" id="{00000000-0008-0000-0F00-0000C3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52" name="テキスト ボックス 451">
          <a:extLst>
            <a:ext uri="{FF2B5EF4-FFF2-40B4-BE49-F238E27FC236}">
              <a16:creationId xmlns:a16="http://schemas.microsoft.com/office/drawing/2014/main" id="{00000000-0008-0000-0F00-0000C4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53" name="直線コネクタ 452">
          <a:extLst>
            <a:ext uri="{FF2B5EF4-FFF2-40B4-BE49-F238E27FC236}">
              <a16:creationId xmlns:a16="http://schemas.microsoft.com/office/drawing/2014/main" id="{00000000-0008-0000-0F00-0000C5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54" name="テキスト ボックス 453">
          <a:extLst>
            <a:ext uri="{FF2B5EF4-FFF2-40B4-BE49-F238E27FC236}">
              <a16:creationId xmlns:a16="http://schemas.microsoft.com/office/drawing/2014/main" id="{00000000-0008-0000-0F00-0000C6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55" name="直線コネクタ 454">
          <a:extLst>
            <a:ext uri="{FF2B5EF4-FFF2-40B4-BE49-F238E27FC236}">
              <a16:creationId xmlns:a16="http://schemas.microsoft.com/office/drawing/2014/main" id="{00000000-0008-0000-0F00-0000C7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56" name="テキスト ボックス 455">
          <a:extLst>
            <a:ext uri="{FF2B5EF4-FFF2-40B4-BE49-F238E27FC236}">
              <a16:creationId xmlns:a16="http://schemas.microsoft.com/office/drawing/2014/main" id="{00000000-0008-0000-0F00-0000C8010000}"/>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58" name="テキスト ボックス 457">
          <a:extLst>
            <a:ext uri="{FF2B5EF4-FFF2-40B4-BE49-F238E27FC236}">
              <a16:creationId xmlns:a16="http://schemas.microsoft.com/office/drawing/2014/main" id="{00000000-0008-0000-0F00-0000CA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59" name="【一般廃棄物処理施設】&#10;有形固定資産減価償却率グラフ枠">
          <a:extLst>
            <a:ext uri="{FF2B5EF4-FFF2-40B4-BE49-F238E27FC236}">
              <a16:creationId xmlns:a16="http://schemas.microsoft.com/office/drawing/2014/main" id="{00000000-0008-0000-0F00-0000CB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87630</xdr:rowOff>
    </xdr:from>
    <xdr:to>
      <xdr:col>85</xdr:col>
      <xdr:colOff>126364</xdr:colOff>
      <xdr:row>41</xdr:row>
      <xdr:rowOff>125185</xdr:rowOff>
    </xdr:to>
    <xdr:cxnSp macro="">
      <xdr:nvCxnSpPr>
        <xdr:cNvPr id="460" name="直線コネクタ 459">
          <a:extLst>
            <a:ext uri="{FF2B5EF4-FFF2-40B4-BE49-F238E27FC236}">
              <a16:creationId xmlns:a16="http://schemas.microsoft.com/office/drawing/2014/main" id="{00000000-0008-0000-0F00-0000CC010000}"/>
            </a:ext>
          </a:extLst>
        </xdr:cNvPr>
        <xdr:cNvCxnSpPr/>
      </xdr:nvCxnSpPr>
      <xdr:spPr>
        <a:xfrm flipV="1">
          <a:off x="16318864" y="5745480"/>
          <a:ext cx="0" cy="1409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129012</xdr:rowOff>
    </xdr:from>
    <xdr:ext cx="340478" cy="259045"/>
    <xdr:sp macro="" textlink="">
      <xdr:nvSpPr>
        <xdr:cNvPr id="461" name="【一般廃棄物処理施設】&#10;有形固定資産減価償却率最小値テキスト">
          <a:extLst>
            <a:ext uri="{FF2B5EF4-FFF2-40B4-BE49-F238E27FC236}">
              <a16:creationId xmlns:a16="http://schemas.microsoft.com/office/drawing/2014/main" id="{00000000-0008-0000-0F00-0000CD010000}"/>
            </a:ext>
          </a:extLst>
        </xdr:cNvPr>
        <xdr:cNvSpPr txBox="1"/>
      </xdr:nvSpPr>
      <xdr:spPr>
        <a:xfrm>
          <a:off x="16357600" y="71584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125185</xdr:rowOff>
    </xdr:from>
    <xdr:to>
      <xdr:col>86</xdr:col>
      <xdr:colOff>25400</xdr:colOff>
      <xdr:row>41</xdr:row>
      <xdr:rowOff>125185</xdr:rowOff>
    </xdr:to>
    <xdr:cxnSp macro="">
      <xdr:nvCxnSpPr>
        <xdr:cNvPr id="462" name="直線コネクタ 461">
          <a:extLst>
            <a:ext uri="{FF2B5EF4-FFF2-40B4-BE49-F238E27FC236}">
              <a16:creationId xmlns:a16="http://schemas.microsoft.com/office/drawing/2014/main" id="{00000000-0008-0000-0F00-0000CE010000}"/>
            </a:ext>
          </a:extLst>
        </xdr:cNvPr>
        <xdr:cNvCxnSpPr/>
      </xdr:nvCxnSpPr>
      <xdr:spPr>
        <a:xfrm>
          <a:off x="16230600" y="7154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34307</xdr:rowOff>
    </xdr:from>
    <xdr:ext cx="405111" cy="259045"/>
    <xdr:sp macro="" textlink="">
      <xdr:nvSpPr>
        <xdr:cNvPr id="463" name="【一般廃棄物処理施設】&#10;有形固定資産減価償却率最大値テキスト">
          <a:extLst>
            <a:ext uri="{FF2B5EF4-FFF2-40B4-BE49-F238E27FC236}">
              <a16:creationId xmlns:a16="http://schemas.microsoft.com/office/drawing/2014/main" id="{00000000-0008-0000-0F00-0000CF010000}"/>
            </a:ext>
          </a:extLst>
        </xdr:cNvPr>
        <xdr:cNvSpPr txBox="1"/>
      </xdr:nvSpPr>
      <xdr:spPr>
        <a:xfrm>
          <a:off x="16357600" y="552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87630</xdr:rowOff>
    </xdr:from>
    <xdr:to>
      <xdr:col>86</xdr:col>
      <xdr:colOff>25400</xdr:colOff>
      <xdr:row>33</xdr:row>
      <xdr:rowOff>87630</xdr:rowOff>
    </xdr:to>
    <xdr:cxnSp macro="">
      <xdr:nvCxnSpPr>
        <xdr:cNvPr id="464" name="直線コネクタ 463">
          <a:extLst>
            <a:ext uri="{FF2B5EF4-FFF2-40B4-BE49-F238E27FC236}">
              <a16:creationId xmlns:a16="http://schemas.microsoft.com/office/drawing/2014/main" id="{00000000-0008-0000-0F00-0000D0010000}"/>
            </a:ext>
          </a:extLst>
        </xdr:cNvPr>
        <xdr:cNvCxnSpPr/>
      </xdr:nvCxnSpPr>
      <xdr:spPr>
        <a:xfrm>
          <a:off x="16230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154050</xdr:rowOff>
    </xdr:from>
    <xdr:ext cx="405111" cy="259045"/>
    <xdr:sp macro="" textlink="">
      <xdr:nvSpPr>
        <xdr:cNvPr id="465" name="【一般廃棄物処理施設】&#10;有形固定資産減価償却率平均値テキスト">
          <a:extLst>
            <a:ext uri="{FF2B5EF4-FFF2-40B4-BE49-F238E27FC236}">
              <a16:creationId xmlns:a16="http://schemas.microsoft.com/office/drawing/2014/main" id="{00000000-0008-0000-0F00-0000D1010000}"/>
            </a:ext>
          </a:extLst>
        </xdr:cNvPr>
        <xdr:cNvSpPr txBox="1"/>
      </xdr:nvSpPr>
      <xdr:spPr>
        <a:xfrm>
          <a:off x="16357600" y="61548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4173</xdr:rowOff>
    </xdr:from>
    <xdr:to>
      <xdr:col>85</xdr:col>
      <xdr:colOff>177800</xdr:colOff>
      <xdr:row>36</xdr:row>
      <xdr:rowOff>105773</xdr:rowOff>
    </xdr:to>
    <xdr:sp macro="" textlink="">
      <xdr:nvSpPr>
        <xdr:cNvPr id="466" name="フローチャート: 判断 465">
          <a:extLst>
            <a:ext uri="{FF2B5EF4-FFF2-40B4-BE49-F238E27FC236}">
              <a16:creationId xmlns:a16="http://schemas.microsoft.com/office/drawing/2014/main" id="{00000000-0008-0000-0F00-0000D2010000}"/>
            </a:ext>
          </a:extLst>
        </xdr:cNvPr>
        <xdr:cNvSpPr/>
      </xdr:nvSpPr>
      <xdr:spPr>
        <a:xfrm>
          <a:off x="16268700" y="61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151130</xdr:rowOff>
    </xdr:from>
    <xdr:to>
      <xdr:col>81</xdr:col>
      <xdr:colOff>101600</xdr:colOff>
      <xdr:row>36</xdr:row>
      <xdr:rowOff>81280</xdr:rowOff>
    </xdr:to>
    <xdr:sp macro="" textlink="">
      <xdr:nvSpPr>
        <xdr:cNvPr id="467" name="フローチャート: 判断 466">
          <a:extLst>
            <a:ext uri="{FF2B5EF4-FFF2-40B4-BE49-F238E27FC236}">
              <a16:creationId xmlns:a16="http://schemas.microsoft.com/office/drawing/2014/main" id="{00000000-0008-0000-0F00-0000D3010000}"/>
            </a:ext>
          </a:extLst>
        </xdr:cNvPr>
        <xdr:cNvSpPr/>
      </xdr:nvSpPr>
      <xdr:spPr>
        <a:xfrm>
          <a:off x="15430500" y="615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72407</xdr:rowOff>
    </xdr:from>
    <xdr:ext cx="405111" cy="259045"/>
    <xdr:sp macro="" textlink="">
      <xdr:nvSpPr>
        <xdr:cNvPr id="468" name="n_1aveValue【一般廃棄物処理施設】&#10;有形固定資産減価償却率">
          <a:extLst>
            <a:ext uri="{FF2B5EF4-FFF2-40B4-BE49-F238E27FC236}">
              <a16:creationId xmlns:a16="http://schemas.microsoft.com/office/drawing/2014/main" id="{00000000-0008-0000-0F00-0000D4010000}"/>
            </a:ext>
          </a:extLst>
        </xdr:cNvPr>
        <xdr:cNvSpPr txBox="1"/>
      </xdr:nvSpPr>
      <xdr:spPr>
        <a:xfrm>
          <a:off x="15266044" y="624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17236</xdr:rowOff>
    </xdr:from>
    <xdr:to>
      <xdr:col>76</xdr:col>
      <xdr:colOff>165100</xdr:colOff>
      <xdr:row>36</xdr:row>
      <xdr:rowOff>118836</xdr:rowOff>
    </xdr:to>
    <xdr:sp macro="" textlink="">
      <xdr:nvSpPr>
        <xdr:cNvPr id="469" name="フローチャート: 判断 468">
          <a:extLst>
            <a:ext uri="{FF2B5EF4-FFF2-40B4-BE49-F238E27FC236}">
              <a16:creationId xmlns:a16="http://schemas.microsoft.com/office/drawing/2014/main" id="{00000000-0008-0000-0F00-0000D5010000}"/>
            </a:ext>
          </a:extLst>
        </xdr:cNvPr>
        <xdr:cNvSpPr/>
      </xdr:nvSpPr>
      <xdr:spPr>
        <a:xfrm>
          <a:off x="14541500" y="618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109963</xdr:rowOff>
    </xdr:from>
    <xdr:ext cx="405111" cy="259045"/>
    <xdr:sp macro="" textlink="">
      <xdr:nvSpPr>
        <xdr:cNvPr id="470" name="n_2aveValue【一般廃棄物処理施設】&#10;有形固定資産減価償却率">
          <a:extLst>
            <a:ext uri="{FF2B5EF4-FFF2-40B4-BE49-F238E27FC236}">
              <a16:creationId xmlns:a16="http://schemas.microsoft.com/office/drawing/2014/main" id="{00000000-0008-0000-0F00-0000D6010000}"/>
            </a:ext>
          </a:extLst>
        </xdr:cNvPr>
        <xdr:cNvSpPr txBox="1"/>
      </xdr:nvSpPr>
      <xdr:spPr>
        <a:xfrm>
          <a:off x="14389744" y="6282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102144</xdr:rowOff>
    </xdr:from>
    <xdr:to>
      <xdr:col>72</xdr:col>
      <xdr:colOff>38100</xdr:colOff>
      <xdr:row>37</xdr:row>
      <xdr:rowOff>32294</xdr:rowOff>
    </xdr:to>
    <xdr:sp macro="" textlink="">
      <xdr:nvSpPr>
        <xdr:cNvPr id="471" name="フローチャート: 判断 470">
          <a:extLst>
            <a:ext uri="{FF2B5EF4-FFF2-40B4-BE49-F238E27FC236}">
              <a16:creationId xmlns:a16="http://schemas.microsoft.com/office/drawing/2014/main" id="{00000000-0008-0000-0F00-0000D7010000}"/>
            </a:ext>
          </a:extLst>
        </xdr:cNvPr>
        <xdr:cNvSpPr/>
      </xdr:nvSpPr>
      <xdr:spPr>
        <a:xfrm>
          <a:off x="13652500" y="627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37</xdr:row>
      <xdr:rowOff>23421</xdr:rowOff>
    </xdr:from>
    <xdr:ext cx="405111" cy="259045"/>
    <xdr:sp macro="" textlink="">
      <xdr:nvSpPr>
        <xdr:cNvPr id="472" name="n_3aveValue【一般廃棄物処理施設】&#10;有形固定資産減価償却率">
          <a:extLst>
            <a:ext uri="{FF2B5EF4-FFF2-40B4-BE49-F238E27FC236}">
              <a16:creationId xmlns:a16="http://schemas.microsoft.com/office/drawing/2014/main" id="{00000000-0008-0000-0F00-0000D8010000}"/>
            </a:ext>
          </a:extLst>
        </xdr:cNvPr>
        <xdr:cNvSpPr txBox="1"/>
      </xdr:nvSpPr>
      <xdr:spPr>
        <a:xfrm>
          <a:off x="13500744" y="6367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73" name="テキスト ボックス 472">
          <a:extLst>
            <a:ext uri="{FF2B5EF4-FFF2-40B4-BE49-F238E27FC236}">
              <a16:creationId xmlns:a16="http://schemas.microsoft.com/office/drawing/2014/main" id="{00000000-0008-0000-0F00-0000D9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74" name="テキスト ボックス 473">
          <a:extLst>
            <a:ext uri="{FF2B5EF4-FFF2-40B4-BE49-F238E27FC236}">
              <a16:creationId xmlns:a16="http://schemas.microsoft.com/office/drawing/2014/main" id="{00000000-0008-0000-0F00-0000DA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75" name="テキスト ボックス 474">
          <a:extLst>
            <a:ext uri="{FF2B5EF4-FFF2-40B4-BE49-F238E27FC236}">
              <a16:creationId xmlns:a16="http://schemas.microsoft.com/office/drawing/2014/main" id="{00000000-0008-0000-0F00-0000DB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76" name="テキスト ボックス 475">
          <a:extLst>
            <a:ext uri="{FF2B5EF4-FFF2-40B4-BE49-F238E27FC236}">
              <a16:creationId xmlns:a16="http://schemas.microsoft.com/office/drawing/2014/main" id="{00000000-0008-0000-0F00-0000DC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00000000-0008-0000-0F00-0000DD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18869</xdr:rowOff>
    </xdr:from>
    <xdr:to>
      <xdr:col>81</xdr:col>
      <xdr:colOff>101600</xdr:colOff>
      <xdr:row>34</xdr:row>
      <xdr:rowOff>120469</xdr:rowOff>
    </xdr:to>
    <xdr:sp macro="" textlink="">
      <xdr:nvSpPr>
        <xdr:cNvPr id="478" name="楕円 477">
          <a:extLst>
            <a:ext uri="{FF2B5EF4-FFF2-40B4-BE49-F238E27FC236}">
              <a16:creationId xmlns:a16="http://schemas.microsoft.com/office/drawing/2014/main" id="{00000000-0008-0000-0F00-0000DE010000}"/>
            </a:ext>
          </a:extLst>
        </xdr:cNvPr>
        <xdr:cNvSpPr/>
      </xdr:nvSpPr>
      <xdr:spPr>
        <a:xfrm>
          <a:off x="15430500" y="584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34</xdr:row>
      <xdr:rowOff>30299</xdr:rowOff>
    </xdr:from>
    <xdr:to>
      <xdr:col>76</xdr:col>
      <xdr:colOff>165100</xdr:colOff>
      <xdr:row>34</xdr:row>
      <xdr:rowOff>131899</xdr:rowOff>
    </xdr:to>
    <xdr:sp macro="" textlink="">
      <xdr:nvSpPr>
        <xdr:cNvPr id="479" name="楕円 478">
          <a:extLst>
            <a:ext uri="{FF2B5EF4-FFF2-40B4-BE49-F238E27FC236}">
              <a16:creationId xmlns:a16="http://schemas.microsoft.com/office/drawing/2014/main" id="{00000000-0008-0000-0F00-0000DF010000}"/>
            </a:ext>
          </a:extLst>
        </xdr:cNvPr>
        <xdr:cNvSpPr/>
      </xdr:nvSpPr>
      <xdr:spPr>
        <a:xfrm>
          <a:off x="14541500" y="585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69669</xdr:rowOff>
    </xdr:from>
    <xdr:to>
      <xdr:col>81</xdr:col>
      <xdr:colOff>50800</xdr:colOff>
      <xdr:row>34</xdr:row>
      <xdr:rowOff>81099</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flipV="1">
          <a:off x="14592300" y="5898969"/>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74386</xdr:rowOff>
    </xdr:from>
    <xdr:to>
      <xdr:col>72</xdr:col>
      <xdr:colOff>38100</xdr:colOff>
      <xdr:row>35</xdr:row>
      <xdr:rowOff>4536</xdr:rowOff>
    </xdr:to>
    <xdr:sp macro="" textlink="">
      <xdr:nvSpPr>
        <xdr:cNvPr id="481" name="楕円 480">
          <a:extLst>
            <a:ext uri="{FF2B5EF4-FFF2-40B4-BE49-F238E27FC236}">
              <a16:creationId xmlns:a16="http://schemas.microsoft.com/office/drawing/2014/main" id="{00000000-0008-0000-0F00-0000E1010000}"/>
            </a:ext>
          </a:extLst>
        </xdr:cNvPr>
        <xdr:cNvSpPr/>
      </xdr:nvSpPr>
      <xdr:spPr>
        <a:xfrm>
          <a:off x="13652500" y="590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81099</xdr:rowOff>
    </xdr:from>
    <xdr:to>
      <xdr:col>76</xdr:col>
      <xdr:colOff>114300</xdr:colOff>
      <xdr:row>34</xdr:row>
      <xdr:rowOff>125186</xdr:rowOff>
    </xdr:to>
    <xdr:cxnSp macro="">
      <xdr:nvCxnSpPr>
        <xdr:cNvPr id="482" name="直線コネクタ 481">
          <a:extLst>
            <a:ext uri="{FF2B5EF4-FFF2-40B4-BE49-F238E27FC236}">
              <a16:creationId xmlns:a16="http://schemas.microsoft.com/office/drawing/2014/main" id="{00000000-0008-0000-0F00-0000E2010000}"/>
            </a:ext>
          </a:extLst>
        </xdr:cNvPr>
        <xdr:cNvCxnSpPr/>
      </xdr:nvCxnSpPr>
      <xdr:spPr>
        <a:xfrm flipV="1">
          <a:off x="13703300" y="5910399"/>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32</xdr:row>
      <xdr:rowOff>136996</xdr:rowOff>
    </xdr:from>
    <xdr:ext cx="405111" cy="259045"/>
    <xdr:sp macro="" textlink="">
      <xdr:nvSpPr>
        <xdr:cNvPr id="483" name="n_1mainValue【一般廃棄物処理施設】&#10;有形固定資産減価償却率">
          <a:extLst>
            <a:ext uri="{FF2B5EF4-FFF2-40B4-BE49-F238E27FC236}">
              <a16:creationId xmlns:a16="http://schemas.microsoft.com/office/drawing/2014/main" id="{00000000-0008-0000-0F00-0000E3010000}"/>
            </a:ext>
          </a:extLst>
        </xdr:cNvPr>
        <xdr:cNvSpPr txBox="1"/>
      </xdr:nvSpPr>
      <xdr:spPr>
        <a:xfrm>
          <a:off x="15266044" y="5623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148426</xdr:rowOff>
    </xdr:from>
    <xdr:ext cx="405111" cy="259045"/>
    <xdr:sp macro="" textlink="">
      <xdr:nvSpPr>
        <xdr:cNvPr id="484" name="n_2mainValue【一般廃棄物処理施設】&#10;有形固定資産減価償却率">
          <a:extLst>
            <a:ext uri="{FF2B5EF4-FFF2-40B4-BE49-F238E27FC236}">
              <a16:creationId xmlns:a16="http://schemas.microsoft.com/office/drawing/2014/main" id="{00000000-0008-0000-0F00-0000E4010000}"/>
            </a:ext>
          </a:extLst>
        </xdr:cNvPr>
        <xdr:cNvSpPr txBox="1"/>
      </xdr:nvSpPr>
      <xdr:spPr>
        <a:xfrm>
          <a:off x="14389744" y="5634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21063</xdr:rowOff>
    </xdr:from>
    <xdr:ext cx="405111" cy="259045"/>
    <xdr:sp macro="" textlink="">
      <xdr:nvSpPr>
        <xdr:cNvPr id="485" name="n_3mainValue【一般廃棄物処理施設】&#10;有形固定資産減価償却率">
          <a:extLst>
            <a:ext uri="{FF2B5EF4-FFF2-40B4-BE49-F238E27FC236}">
              <a16:creationId xmlns:a16="http://schemas.microsoft.com/office/drawing/2014/main" id="{00000000-0008-0000-0F00-0000E5010000}"/>
            </a:ext>
          </a:extLst>
        </xdr:cNvPr>
        <xdr:cNvSpPr txBox="1"/>
      </xdr:nvSpPr>
      <xdr:spPr>
        <a:xfrm>
          <a:off x="13500744" y="567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86" name="正方形/長方形 485">
          <a:extLst>
            <a:ext uri="{FF2B5EF4-FFF2-40B4-BE49-F238E27FC236}">
              <a16:creationId xmlns:a16="http://schemas.microsoft.com/office/drawing/2014/main" id="{00000000-0008-0000-0F00-0000E6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87" name="正方形/長方形 486">
          <a:extLst>
            <a:ext uri="{FF2B5EF4-FFF2-40B4-BE49-F238E27FC236}">
              <a16:creationId xmlns:a16="http://schemas.microsoft.com/office/drawing/2014/main" id="{00000000-0008-0000-0F00-0000E7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88" name="正方形/長方形 487">
          <a:extLst>
            <a:ext uri="{FF2B5EF4-FFF2-40B4-BE49-F238E27FC236}">
              <a16:creationId xmlns:a16="http://schemas.microsoft.com/office/drawing/2014/main" id="{00000000-0008-0000-0F00-0000E8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89" name="正方形/長方形 488">
          <a:extLst>
            <a:ext uri="{FF2B5EF4-FFF2-40B4-BE49-F238E27FC236}">
              <a16:creationId xmlns:a16="http://schemas.microsoft.com/office/drawing/2014/main" id="{00000000-0008-0000-0F00-0000E9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90" name="正方形/長方形 489">
          <a:extLst>
            <a:ext uri="{FF2B5EF4-FFF2-40B4-BE49-F238E27FC236}">
              <a16:creationId xmlns:a16="http://schemas.microsoft.com/office/drawing/2014/main" id="{00000000-0008-0000-0F00-0000EA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91" name="正方形/長方形 490">
          <a:extLst>
            <a:ext uri="{FF2B5EF4-FFF2-40B4-BE49-F238E27FC236}">
              <a16:creationId xmlns:a16="http://schemas.microsoft.com/office/drawing/2014/main" id="{00000000-0008-0000-0F00-0000EB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92" name="正方形/長方形 491">
          <a:extLst>
            <a:ext uri="{FF2B5EF4-FFF2-40B4-BE49-F238E27FC236}">
              <a16:creationId xmlns:a16="http://schemas.microsoft.com/office/drawing/2014/main" id="{00000000-0008-0000-0F00-0000EC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94" name="テキスト ボックス 493">
          <a:extLst>
            <a:ext uri="{FF2B5EF4-FFF2-40B4-BE49-F238E27FC236}">
              <a16:creationId xmlns:a16="http://schemas.microsoft.com/office/drawing/2014/main" id="{00000000-0008-0000-0F00-0000EE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95" name="直線コネクタ 494">
          <a:extLst>
            <a:ext uri="{FF2B5EF4-FFF2-40B4-BE49-F238E27FC236}">
              <a16:creationId xmlns:a16="http://schemas.microsoft.com/office/drawing/2014/main" id="{00000000-0008-0000-0F00-0000EF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96" name="直線コネクタ 495">
          <a:extLst>
            <a:ext uri="{FF2B5EF4-FFF2-40B4-BE49-F238E27FC236}">
              <a16:creationId xmlns:a16="http://schemas.microsoft.com/office/drawing/2014/main" id="{00000000-0008-0000-0F00-0000F0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97" name="テキスト ボックス 496">
          <a:extLst>
            <a:ext uri="{FF2B5EF4-FFF2-40B4-BE49-F238E27FC236}">
              <a16:creationId xmlns:a16="http://schemas.microsoft.com/office/drawing/2014/main" id="{00000000-0008-0000-0F00-0000F101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98" name="直線コネクタ 497">
          <a:extLst>
            <a:ext uri="{FF2B5EF4-FFF2-40B4-BE49-F238E27FC236}">
              <a16:creationId xmlns:a16="http://schemas.microsoft.com/office/drawing/2014/main" id="{00000000-0008-0000-0F00-0000F2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99" name="テキスト ボックス 498">
          <a:extLst>
            <a:ext uri="{FF2B5EF4-FFF2-40B4-BE49-F238E27FC236}">
              <a16:creationId xmlns:a16="http://schemas.microsoft.com/office/drawing/2014/main" id="{00000000-0008-0000-0F00-0000F301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00" name="直線コネクタ 499">
          <a:extLst>
            <a:ext uri="{FF2B5EF4-FFF2-40B4-BE49-F238E27FC236}">
              <a16:creationId xmlns:a16="http://schemas.microsoft.com/office/drawing/2014/main" id="{00000000-0008-0000-0F00-0000F4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01" name="テキスト ボックス 500">
          <a:extLst>
            <a:ext uri="{FF2B5EF4-FFF2-40B4-BE49-F238E27FC236}">
              <a16:creationId xmlns:a16="http://schemas.microsoft.com/office/drawing/2014/main" id="{00000000-0008-0000-0F00-0000F501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02" name="直線コネクタ 501">
          <a:extLst>
            <a:ext uri="{FF2B5EF4-FFF2-40B4-BE49-F238E27FC236}">
              <a16:creationId xmlns:a16="http://schemas.microsoft.com/office/drawing/2014/main" id="{00000000-0008-0000-0F00-0000F6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08" name="【一般廃棄物処理施設】&#10;一人当たり有形固定資産（償却資産）額グラフ枠">
          <a:extLst>
            <a:ext uri="{FF2B5EF4-FFF2-40B4-BE49-F238E27FC236}">
              <a16:creationId xmlns:a16="http://schemas.microsoft.com/office/drawing/2014/main" id="{00000000-0008-0000-0F00-0000FC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71582</xdr:rowOff>
    </xdr:from>
    <xdr:to>
      <xdr:col>116</xdr:col>
      <xdr:colOff>62864</xdr:colOff>
      <xdr:row>42</xdr:row>
      <xdr:rowOff>37807</xdr:rowOff>
    </xdr:to>
    <xdr:cxnSp macro="">
      <xdr:nvCxnSpPr>
        <xdr:cNvPr id="509" name="直線コネクタ 508">
          <a:extLst>
            <a:ext uri="{FF2B5EF4-FFF2-40B4-BE49-F238E27FC236}">
              <a16:creationId xmlns:a16="http://schemas.microsoft.com/office/drawing/2014/main" id="{00000000-0008-0000-0F00-0000FD010000}"/>
            </a:ext>
          </a:extLst>
        </xdr:cNvPr>
        <xdr:cNvCxnSpPr/>
      </xdr:nvCxnSpPr>
      <xdr:spPr>
        <a:xfrm flipV="1">
          <a:off x="22160864" y="5900882"/>
          <a:ext cx="0" cy="1337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41634</xdr:rowOff>
    </xdr:from>
    <xdr:ext cx="378565" cy="259045"/>
    <xdr:sp macro="" textlink="">
      <xdr:nvSpPr>
        <xdr:cNvPr id="510" name="【一般廃棄物処理施設】&#10;一人当たり有形固定資産（償却資産）額最小値テキスト">
          <a:extLst>
            <a:ext uri="{FF2B5EF4-FFF2-40B4-BE49-F238E27FC236}">
              <a16:creationId xmlns:a16="http://schemas.microsoft.com/office/drawing/2014/main" id="{00000000-0008-0000-0F00-0000FE010000}"/>
            </a:ext>
          </a:extLst>
        </xdr:cNvPr>
        <xdr:cNvSpPr txBox="1"/>
      </xdr:nvSpPr>
      <xdr:spPr>
        <a:xfrm>
          <a:off x="22199600" y="7242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37807</xdr:rowOff>
    </xdr:from>
    <xdr:to>
      <xdr:col>116</xdr:col>
      <xdr:colOff>152400</xdr:colOff>
      <xdr:row>42</xdr:row>
      <xdr:rowOff>37807</xdr:rowOff>
    </xdr:to>
    <xdr:cxnSp macro="">
      <xdr:nvCxnSpPr>
        <xdr:cNvPr id="511" name="直線コネクタ 510">
          <a:extLst>
            <a:ext uri="{FF2B5EF4-FFF2-40B4-BE49-F238E27FC236}">
              <a16:creationId xmlns:a16="http://schemas.microsoft.com/office/drawing/2014/main" id="{00000000-0008-0000-0F00-0000FF010000}"/>
            </a:ext>
          </a:extLst>
        </xdr:cNvPr>
        <xdr:cNvCxnSpPr/>
      </xdr:nvCxnSpPr>
      <xdr:spPr>
        <a:xfrm>
          <a:off x="22072600" y="7238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18259</xdr:rowOff>
    </xdr:from>
    <xdr:ext cx="599010" cy="259045"/>
    <xdr:sp macro="" textlink="">
      <xdr:nvSpPr>
        <xdr:cNvPr id="512" name="【一般廃棄物処理施設】&#10;一人当たり有形固定資産（償却資産）額最大値テキスト">
          <a:extLst>
            <a:ext uri="{FF2B5EF4-FFF2-40B4-BE49-F238E27FC236}">
              <a16:creationId xmlns:a16="http://schemas.microsoft.com/office/drawing/2014/main" id="{00000000-0008-0000-0F00-000000020000}"/>
            </a:ext>
          </a:extLst>
        </xdr:cNvPr>
        <xdr:cNvSpPr txBox="1"/>
      </xdr:nvSpPr>
      <xdr:spPr>
        <a:xfrm>
          <a:off x="22199600" y="567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71582</xdr:rowOff>
    </xdr:from>
    <xdr:to>
      <xdr:col>116</xdr:col>
      <xdr:colOff>152400</xdr:colOff>
      <xdr:row>34</xdr:row>
      <xdr:rowOff>71582</xdr:rowOff>
    </xdr:to>
    <xdr:cxnSp macro="">
      <xdr:nvCxnSpPr>
        <xdr:cNvPr id="513" name="直線コネクタ 512">
          <a:extLst>
            <a:ext uri="{FF2B5EF4-FFF2-40B4-BE49-F238E27FC236}">
              <a16:creationId xmlns:a16="http://schemas.microsoft.com/office/drawing/2014/main" id="{00000000-0008-0000-0F00-000001020000}"/>
            </a:ext>
          </a:extLst>
        </xdr:cNvPr>
        <xdr:cNvCxnSpPr/>
      </xdr:nvCxnSpPr>
      <xdr:spPr>
        <a:xfrm>
          <a:off x="22072600" y="5900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126758</xdr:rowOff>
    </xdr:from>
    <xdr:ext cx="534377" cy="259045"/>
    <xdr:sp macro="" textlink="">
      <xdr:nvSpPr>
        <xdr:cNvPr id="514" name="【一般廃棄物処理施設】&#10;一人当たり有形固定資産（償却資産）額平均値テキスト">
          <a:extLst>
            <a:ext uri="{FF2B5EF4-FFF2-40B4-BE49-F238E27FC236}">
              <a16:creationId xmlns:a16="http://schemas.microsoft.com/office/drawing/2014/main" id="{00000000-0008-0000-0F00-000002020000}"/>
            </a:ext>
          </a:extLst>
        </xdr:cNvPr>
        <xdr:cNvSpPr txBox="1"/>
      </xdr:nvSpPr>
      <xdr:spPr>
        <a:xfrm>
          <a:off x="22199600" y="69847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148331</xdr:rowOff>
    </xdr:from>
    <xdr:to>
      <xdr:col>116</xdr:col>
      <xdr:colOff>114300</xdr:colOff>
      <xdr:row>41</xdr:row>
      <xdr:rowOff>78481</xdr:rowOff>
    </xdr:to>
    <xdr:sp macro="" textlink="">
      <xdr:nvSpPr>
        <xdr:cNvPr id="515" name="フローチャート: 判断 514">
          <a:extLst>
            <a:ext uri="{FF2B5EF4-FFF2-40B4-BE49-F238E27FC236}">
              <a16:creationId xmlns:a16="http://schemas.microsoft.com/office/drawing/2014/main" id="{00000000-0008-0000-0F00-000003020000}"/>
            </a:ext>
          </a:extLst>
        </xdr:cNvPr>
        <xdr:cNvSpPr/>
      </xdr:nvSpPr>
      <xdr:spPr>
        <a:xfrm>
          <a:off x="22110700" y="700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163202</xdr:rowOff>
    </xdr:from>
    <xdr:to>
      <xdr:col>112</xdr:col>
      <xdr:colOff>38100</xdr:colOff>
      <xdr:row>41</xdr:row>
      <xdr:rowOff>93352</xdr:rowOff>
    </xdr:to>
    <xdr:sp macro="" textlink="">
      <xdr:nvSpPr>
        <xdr:cNvPr id="516" name="フローチャート: 判断 515">
          <a:extLst>
            <a:ext uri="{FF2B5EF4-FFF2-40B4-BE49-F238E27FC236}">
              <a16:creationId xmlns:a16="http://schemas.microsoft.com/office/drawing/2014/main" id="{00000000-0008-0000-0F00-000004020000}"/>
            </a:ext>
          </a:extLst>
        </xdr:cNvPr>
        <xdr:cNvSpPr/>
      </xdr:nvSpPr>
      <xdr:spPr>
        <a:xfrm>
          <a:off x="21272500" y="7021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39</xdr:row>
      <xdr:rowOff>109879</xdr:rowOff>
    </xdr:from>
    <xdr:ext cx="534377" cy="259045"/>
    <xdr:sp macro="" textlink="">
      <xdr:nvSpPr>
        <xdr:cNvPr id="517" name="n_1aveValue【一般廃棄物処理施設】&#10;一人当たり有形固定資産（償却資産）額">
          <a:extLst>
            <a:ext uri="{FF2B5EF4-FFF2-40B4-BE49-F238E27FC236}">
              <a16:creationId xmlns:a16="http://schemas.microsoft.com/office/drawing/2014/main" id="{00000000-0008-0000-0F00-000005020000}"/>
            </a:ext>
          </a:extLst>
        </xdr:cNvPr>
        <xdr:cNvSpPr txBox="1"/>
      </xdr:nvSpPr>
      <xdr:spPr>
        <a:xfrm>
          <a:off x="21043411" y="6796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41</xdr:row>
      <xdr:rowOff>2664</xdr:rowOff>
    </xdr:from>
    <xdr:to>
      <xdr:col>107</xdr:col>
      <xdr:colOff>101600</xdr:colOff>
      <xdr:row>41</xdr:row>
      <xdr:rowOff>104264</xdr:rowOff>
    </xdr:to>
    <xdr:sp macro="" textlink="">
      <xdr:nvSpPr>
        <xdr:cNvPr id="518" name="フローチャート: 判断 517">
          <a:extLst>
            <a:ext uri="{FF2B5EF4-FFF2-40B4-BE49-F238E27FC236}">
              <a16:creationId xmlns:a16="http://schemas.microsoft.com/office/drawing/2014/main" id="{00000000-0008-0000-0F00-000006020000}"/>
            </a:ext>
          </a:extLst>
        </xdr:cNvPr>
        <xdr:cNvSpPr/>
      </xdr:nvSpPr>
      <xdr:spPr>
        <a:xfrm>
          <a:off x="20383500" y="703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39</xdr:row>
      <xdr:rowOff>120791</xdr:rowOff>
    </xdr:from>
    <xdr:ext cx="534377" cy="259045"/>
    <xdr:sp macro="" textlink="">
      <xdr:nvSpPr>
        <xdr:cNvPr id="519" name="n_2aveValue【一般廃棄物処理施設】&#10;一人当たり有形固定資産（償却資産）額">
          <a:extLst>
            <a:ext uri="{FF2B5EF4-FFF2-40B4-BE49-F238E27FC236}">
              <a16:creationId xmlns:a16="http://schemas.microsoft.com/office/drawing/2014/main" id="{00000000-0008-0000-0F00-000007020000}"/>
            </a:ext>
          </a:extLst>
        </xdr:cNvPr>
        <xdr:cNvSpPr txBox="1"/>
      </xdr:nvSpPr>
      <xdr:spPr>
        <a:xfrm>
          <a:off x="20167111" y="680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41</xdr:row>
      <xdr:rowOff>8062</xdr:rowOff>
    </xdr:from>
    <xdr:to>
      <xdr:col>102</xdr:col>
      <xdr:colOff>165100</xdr:colOff>
      <xdr:row>41</xdr:row>
      <xdr:rowOff>109662</xdr:rowOff>
    </xdr:to>
    <xdr:sp macro="" textlink="">
      <xdr:nvSpPr>
        <xdr:cNvPr id="520" name="フローチャート: 判断 519">
          <a:extLst>
            <a:ext uri="{FF2B5EF4-FFF2-40B4-BE49-F238E27FC236}">
              <a16:creationId xmlns:a16="http://schemas.microsoft.com/office/drawing/2014/main" id="{00000000-0008-0000-0F00-000008020000}"/>
            </a:ext>
          </a:extLst>
        </xdr:cNvPr>
        <xdr:cNvSpPr/>
      </xdr:nvSpPr>
      <xdr:spPr>
        <a:xfrm>
          <a:off x="19494500" y="7037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39</xdr:row>
      <xdr:rowOff>126189</xdr:rowOff>
    </xdr:from>
    <xdr:ext cx="534377" cy="259045"/>
    <xdr:sp macro="" textlink="">
      <xdr:nvSpPr>
        <xdr:cNvPr id="521" name="n_3aveValue【一般廃棄物処理施設】&#10;一人当たり有形固定資産（償却資産）額">
          <a:extLst>
            <a:ext uri="{FF2B5EF4-FFF2-40B4-BE49-F238E27FC236}">
              <a16:creationId xmlns:a16="http://schemas.microsoft.com/office/drawing/2014/main" id="{00000000-0008-0000-0F00-000009020000}"/>
            </a:ext>
          </a:extLst>
        </xdr:cNvPr>
        <xdr:cNvSpPr txBox="1"/>
      </xdr:nvSpPr>
      <xdr:spPr>
        <a:xfrm>
          <a:off x="19278111" y="681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00000000-0008-0000-0F00-00000A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0000000-0008-0000-0F00-00000B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0000000-0008-0000-0F00-00000C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F00-00000D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6337</xdr:rowOff>
    </xdr:from>
    <xdr:to>
      <xdr:col>112</xdr:col>
      <xdr:colOff>38100</xdr:colOff>
      <xdr:row>41</xdr:row>
      <xdr:rowOff>107937</xdr:rowOff>
    </xdr:to>
    <xdr:sp macro="" textlink="">
      <xdr:nvSpPr>
        <xdr:cNvPr id="527" name="楕円 526">
          <a:extLst>
            <a:ext uri="{FF2B5EF4-FFF2-40B4-BE49-F238E27FC236}">
              <a16:creationId xmlns:a16="http://schemas.microsoft.com/office/drawing/2014/main" id="{00000000-0008-0000-0F00-00000F020000}"/>
            </a:ext>
          </a:extLst>
        </xdr:cNvPr>
        <xdr:cNvSpPr/>
      </xdr:nvSpPr>
      <xdr:spPr>
        <a:xfrm>
          <a:off x="21272500" y="7035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9684</xdr:rowOff>
    </xdr:from>
    <xdr:to>
      <xdr:col>107</xdr:col>
      <xdr:colOff>101600</xdr:colOff>
      <xdr:row>41</xdr:row>
      <xdr:rowOff>111284</xdr:rowOff>
    </xdr:to>
    <xdr:sp macro="" textlink="">
      <xdr:nvSpPr>
        <xdr:cNvPr id="528" name="楕円 527">
          <a:extLst>
            <a:ext uri="{FF2B5EF4-FFF2-40B4-BE49-F238E27FC236}">
              <a16:creationId xmlns:a16="http://schemas.microsoft.com/office/drawing/2014/main" id="{00000000-0008-0000-0F00-000010020000}"/>
            </a:ext>
          </a:extLst>
        </xdr:cNvPr>
        <xdr:cNvSpPr/>
      </xdr:nvSpPr>
      <xdr:spPr>
        <a:xfrm>
          <a:off x="20383500" y="703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57137</xdr:rowOff>
    </xdr:from>
    <xdr:to>
      <xdr:col>111</xdr:col>
      <xdr:colOff>177800</xdr:colOff>
      <xdr:row>41</xdr:row>
      <xdr:rowOff>60484</xdr:rowOff>
    </xdr:to>
    <xdr:cxnSp macro="">
      <xdr:nvCxnSpPr>
        <xdr:cNvPr id="529" name="直線コネクタ 528">
          <a:extLst>
            <a:ext uri="{FF2B5EF4-FFF2-40B4-BE49-F238E27FC236}">
              <a16:creationId xmlns:a16="http://schemas.microsoft.com/office/drawing/2014/main" id="{00000000-0008-0000-0F00-000011020000}"/>
            </a:ext>
          </a:extLst>
        </xdr:cNvPr>
        <xdr:cNvCxnSpPr/>
      </xdr:nvCxnSpPr>
      <xdr:spPr>
        <a:xfrm flipV="1">
          <a:off x="20434300" y="7086587"/>
          <a:ext cx="889000" cy="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11396</xdr:rowOff>
    </xdr:from>
    <xdr:to>
      <xdr:col>102</xdr:col>
      <xdr:colOff>165100</xdr:colOff>
      <xdr:row>41</xdr:row>
      <xdr:rowOff>112996</xdr:rowOff>
    </xdr:to>
    <xdr:sp macro="" textlink="">
      <xdr:nvSpPr>
        <xdr:cNvPr id="530" name="楕円 529">
          <a:extLst>
            <a:ext uri="{FF2B5EF4-FFF2-40B4-BE49-F238E27FC236}">
              <a16:creationId xmlns:a16="http://schemas.microsoft.com/office/drawing/2014/main" id="{00000000-0008-0000-0F00-000012020000}"/>
            </a:ext>
          </a:extLst>
        </xdr:cNvPr>
        <xdr:cNvSpPr/>
      </xdr:nvSpPr>
      <xdr:spPr>
        <a:xfrm>
          <a:off x="19494500" y="704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60484</xdr:rowOff>
    </xdr:from>
    <xdr:to>
      <xdr:col>107</xdr:col>
      <xdr:colOff>50800</xdr:colOff>
      <xdr:row>41</xdr:row>
      <xdr:rowOff>62196</xdr:rowOff>
    </xdr:to>
    <xdr:cxnSp macro="">
      <xdr:nvCxnSpPr>
        <xdr:cNvPr id="531" name="直線コネクタ 530">
          <a:extLst>
            <a:ext uri="{FF2B5EF4-FFF2-40B4-BE49-F238E27FC236}">
              <a16:creationId xmlns:a16="http://schemas.microsoft.com/office/drawing/2014/main" id="{00000000-0008-0000-0F00-000013020000}"/>
            </a:ext>
          </a:extLst>
        </xdr:cNvPr>
        <xdr:cNvCxnSpPr/>
      </xdr:nvCxnSpPr>
      <xdr:spPr>
        <a:xfrm flipV="1">
          <a:off x="19545300" y="7089934"/>
          <a:ext cx="889000" cy="1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99064</xdr:rowOff>
    </xdr:from>
    <xdr:ext cx="534377" cy="259045"/>
    <xdr:sp macro="" textlink="">
      <xdr:nvSpPr>
        <xdr:cNvPr id="532" name="n_1mainValue【一般廃棄物処理施設】&#10;一人当たり有形固定資産（償却資産）額">
          <a:extLst>
            <a:ext uri="{FF2B5EF4-FFF2-40B4-BE49-F238E27FC236}">
              <a16:creationId xmlns:a16="http://schemas.microsoft.com/office/drawing/2014/main" id="{00000000-0008-0000-0F00-000014020000}"/>
            </a:ext>
          </a:extLst>
        </xdr:cNvPr>
        <xdr:cNvSpPr txBox="1"/>
      </xdr:nvSpPr>
      <xdr:spPr>
        <a:xfrm>
          <a:off x="21043411" y="7128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102411</xdr:rowOff>
    </xdr:from>
    <xdr:ext cx="534377" cy="259045"/>
    <xdr:sp macro="" textlink="">
      <xdr:nvSpPr>
        <xdr:cNvPr id="533" name="n_2mainValue【一般廃棄物処理施設】&#10;一人当たり有形固定資産（償却資産）額">
          <a:extLst>
            <a:ext uri="{FF2B5EF4-FFF2-40B4-BE49-F238E27FC236}">
              <a16:creationId xmlns:a16="http://schemas.microsoft.com/office/drawing/2014/main" id="{00000000-0008-0000-0F00-000015020000}"/>
            </a:ext>
          </a:extLst>
        </xdr:cNvPr>
        <xdr:cNvSpPr txBox="1"/>
      </xdr:nvSpPr>
      <xdr:spPr>
        <a:xfrm>
          <a:off x="20167111" y="713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104123</xdr:rowOff>
    </xdr:from>
    <xdr:ext cx="534377" cy="259045"/>
    <xdr:sp macro="" textlink="">
      <xdr:nvSpPr>
        <xdr:cNvPr id="534" name="n_3mainValue【一般廃棄物処理施設】&#10;一人当たり有形固定資産（償却資産）額">
          <a:extLst>
            <a:ext uri="{FF2B5EF4-FFF2-40B4-BE49-F238E27FC236}">
              <a16:creationId xmlns:a16="http://schemas.microsoft.com/office/drawing/2014/main" id="{00000000-0008-0000-0F00-000016020000}"/>
            </a:ext>
          </a:extLst>
        </xdr:cNvPr>
        <xdr:cNvSpPr txBox="1"/>
      </xdr:nvSpPr>
      <xdr:spPr>
        <a:xfrm>
          <a:off x="19278111" y="713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35" name="正方形/長方形 534">
          <a:extLst>
            <a:ext uri="{FF2B5EF4-FFF2-40B4-BE49-F238E27FC236}">
              <a16:creationId xmlns:a16="http://schemas.microsoft.com/office/drawing/2014/main" id="{00000000-0008-0000-0F00-000017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36" name="正方形/長方形 535">
          <a:extLst>
            <a:ext uri="{FF2B5EF4-FFF2-40B4-BE49-F238E27FC236}">
              <a16:creationId xmlns:a16="http://schemas.microsoft.com/office/drawing/2014/main" id="{00000000-0008-0000-0F00-000018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37" name="正方形/長方形 536">
          <a:extLst>
            <a:ext uri="{FF2B5EF4-FFF2-40B4-BE49-F238E27FC236}">
              <a16:creationId xmlns:a16="http://schemas.microsoft.com/office/drawing/2014/main" id="{00000000-0008-0000-0F00-000019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38" name="正方形/長方形 537">
          <a:extLst>
            <a:ext uri="{FF2B5EF4-FFF2-40B4-BE49-F238E27FC236}">
              <a16:creationId xmlns:a16="http://schemas.microsoft.com/office/drawing/2014/main" id="{00000000-0008-0000-0F00-00001A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39" name="正方形/長方形 538">
          <a:extLst>
            <a:ext uri="{FF2B5EF4-FFF2-40B4-BE49-F238E27FC236}">
              <a16:creationId xmlns:a16="http://schemas.microsoft.com/office/drawing/2014/main" id="{00000000-0008-0000-0F00-00001B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40" name="正方形/長方形 539">
          <a:extLst>
            <a:ext uri="{FF2B5EF4-FFF2-40B4-BE49-F238E27FC236}">
              <a16:creationId xmlns:a16="http://schemas.microsoft.com/office/drawing/2014/main" id="{00000000-0008-0000-0F00-00001C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41" name="正方形/長方形 540">
          <a:extLst>
            <a:ext uri="{FF2B5EF4-FFF2-40B4-BE49-F238E27FC236}">
              <a16:creationId xmlns:a16="http://schemas.microsoft.com/office/drawing/2014/main" id="{00000000-0008-0000-0F00-00001D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42" name="正方形/長方形 541">
          <a:extLst>
            <a:ext uri="{FF2B5EF4-FFF2-40B4-BE49-F238E27FC236}">
              <a16:creationId xmlns:a16="http://schemas.microsoft.com/office/drawing/2014/main" id="{00000000-0008-0000-0F00-00001E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43" name="テキスト ボックス 542">
          <a:extLst>
            <a:ext uri="{FF2B5EF4-FFF2-40B4-BE49-F238E27FC236}">
              <a16:creationId xmlns:a16="http://schemas.microsoft.com/office/drawing/2014/main" id="{00000000-0008-0000-0F00-00001F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44" name="直線コネクタ 543">
          <a:extLst>
            <a:ext uri="{FF2B5EF4-FFF2-40B4-BE49-F238E27FC236}">
              <a16:creationId xmlns:a16="http://schemas.microsoft.com/office/drawing/2014/main" id="{00000000-0008-0000-0F00-000020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45" name="直線コネクタ 544">
          <a:extLst>
            <a:ext uri="{FF2B5EF4-FFF2-40B4-BE49-F238E27FC236}">
              <a16:creationId xmlns:a16="http://schemas.microsoft.com/office/drawing/2014/main" id="{00000000-0008-0000-0F00-000021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46" name="テキスト ボックス 545">
          <a:extLst>
            <a:ext uri="{FF2B5EF4-FFF2-40B4-BE49-F238E27FC236}">
              <a16:creationId xmlns:a16="http://schemas.microsoft.com/office/drawing/2014/main" id="{00000000-0008-0000-0F00-000022020000}"/>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47" name="直線コネクタ 546">
          <a:extLst>
            <a:ext uri="{FF2B5EF4-FFF2-40B4-BE49-F238E27FC236}">
              <a16:creationId xmlns:a16="http://schemas.microsoft.com/office/drawing/2014/main" id="{00000000-0008-0000-0F00-000023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48" name="テキスト ボックス 547">
          <a:extLst>
            <a:ext uri="{FF2B5EF4-FFF2-40B4-BE49-F238E27FC236}">
              <a16:creationId xmlns:a16="http://schemas.microsoft.com/office/drawing/2014/main" id="{00000000-0008-0000-0F00-000024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49" name="直線コネクタ 548">
          <a:extLst>
            <a:ext uri="{FF2B5EF4-FFF2-40B4-BE49-F238E27FC236}">
              <a16:creationId xmlns:a16="http://schemas.microsoft.com/office/drawing/2014/main" id="{00000000-0008-0000-0F00-000025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50" name="テキスト ボックス 549">
          <a:extLst>
            <a:ext uri="{FF2B5EF4-FFF2-40B4-BE49-F238E27FC236}">
              <a16:creationId xmlns:a16="http://schemas.microsoft.com/office/drawing/2014/main" id="{00000000-0008-0000-0F00-000026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51" name="直線コネクタ 550">
          <a:extLst>
            <a:ext uri="{FF2B5EF4-FFF2-40B4-BE49-F238E27FC236}">
              <a16:creationId xmlns:a16="http://schemas.microsoft.com/office/drawing/2014/main" id="{00000000-0008-0000-0F00-000027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52" name="テキスト ボックス 551">
          <a:extLst>
            <a:ext uri="{FF2B5EF4-FFF2-40B4-BE49-F238E27FC236}">
              <a16:creationId xmlns:a16="http://schemas.microsoft.com/office/drawing/2014/main" id="{00000000-0008-0000-0F00-000028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53" name="直線コネクタ 552">
          <a:extLst>
            <a:ext uri="{FF2B5EF4-FFF2-40B4-BE49-F238E27FC236}">
              <a16:creationId xmlns:a16="http://schemas.microsoft.com/office/drawing/2014/main" id="{00000000-0008-0000-0F00-000029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54" name="テキスト ボックス 553">
          <a:extLst>
            <a:ext uri="{FF2B5EF4-FFF2-40B4-BE49-F238E27FC236}">
              <a16:creationId xmlns:a16="http://schemas.microsoft.com/office/drawing/2014/main" id="{00000000-0008-0000-0F00-00002A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55" name="直線コネクタ 554">
          <a:extLst>
            <a:ext uri="{FF2B5EF4-FFF2-40B4-BE49-F238E27FC236}">
              <a16:creationId xmlns:a16="http://schemas.microsoft.com/office/drawing/2014/main" id="{00000000-0008-0000-0F00-00002B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56" name="テキスト ボックス 555">
          <a:extLst>
            <a:ext uri="{FF2B5EF4-FFF2-40B4-BE49-F238E27FC236}">
              <a16:creationId xmlns:a16="http://schemas.microsoft.com/office/drawing/2014/main" id="{00000000-0008-0000-0F00-00002C020000}"/>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57" name="直線コネクタ 556">
          <a:extLst>
            <a:ext uri="{FF2B5EF4-FFF2-40B4-BE49-F238E27FC236}">
              <a16:creationId xmlns:a16="http://schemas.microsoft.com/office/drawing/2014/main" id="{00000000-0008-0000-0F00-00002D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58" name="テキスト ボックス 557">
          <a:extLst>
            <a:ext uri="{FF2B5EF4-FFF2-40B4-BE49-F238E27FC236}">
              <a16:creationId xmlns:a16="http://schemas.microsoft.com/office/drawing/2014/main" id="{00000000-0008-0000-0F00-00002E02000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59" name="【保健センター・保健所】&#10;有形固定資産減価償却率グラフ枠">
          <a:extLst>
            <a:ext uri="{FF2B5EF4-FFF2-40B4-BE49-F238E27FC236}">
              <a16:creationId xmlns:a16="http://schemas.microsoft.com/office/drawing/2014/main" id="{00000000-0008-0000-0F00-00002F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97972</xdr:rowOff>
    </xdr:to>
    <xdr:cxnSp macro="">
      <xdr:nvCxnSpPr>
        <xdr:cNvPr id="560" name="直線コネクタ 559">
          <a:extLst>
            <a:ext uri="{FF2B5EF4-FFF2-40B4-BE49-F238E27FC236}">
              <a16:creationId xmlns:a16="http://schemas.microsoft.com/office/drawing/2014/main" id="{00000000-0008-0000-0F00-000030020000}"/>
            </a:ext>
          </a:extLst>
        </xdr:cNvPr>
        <xdr:cNvCxnSpPr/>
      </xdr:nvCxnSpPr>
      <xdr:spPr>
        <a:xfrm flipV="1">
          <a:off x="16318864" y="9470572"/>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101799</xdr:rowOff>
    </xdr:from>
    <xdr:ext cx="340478" cy="259045"/>
    <xdr:sp macro="" textlink="">
      <xdr:nvSpPr>
        <xdr:cNvPr id="561" name="【保健センター・保健所】&#10;有形固定資産減価償却率最小値テキスト">
          <a:extLst>
            <a:ext uri="{FF2B5EF4-FFF2-40B4-BE49-F238E27FC236}">
              <a16:creationId xmlns:a16="http://schemas.microsoft.com/office/drawing/2014/main" id="{00000000-0008-0000-0F00-000031020000}"/>
            </a:ext>
          </a:extLst>
        </xdr:cNvPr>
        <xdr:cNvSpPr txBox="1"/>
      </xdr:nvSpPr>
      <xdr:spPr>
        <a:xfrm>
          <a:off x="16357600" y="110745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97972</xdr:rowOff>
    </xdr:from>
    <xdr:to>
      <xdr:col>86</xdr:col>
      <xdr:colOff>25400</xdr:colOff>
      <xdr:row>64</xdr:row>
      <xdr:rowOff>97972</xdr:rowOff>
    </xdr:to>
    <xdr:cxnSp macro="">
      <xdr:nvCxnSpPr>
        <xdr:cNvPr id="562" name="直線コネクタ 561">
          <a:extLst>
            <a:ext uri="{FF2B5EF4-FFF2-40B4-BE49-F238E27FC236}">
              <a16:creationId xmlns:a16="http://schemas.microsoft.com/office/drawing/2014/main" id="{00000000-0008-0000-0F00-000032020000}"/>
            </a:ext>
          </a:extLst>
        </xdr:cNvPr>
        <xdr:cNvCxnSpPr/>
      </xdr:nvCxnSpPr>
      <xdr:spPr>
        <a:xfrm>
          <a:off x="16230600" y="1107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563" name="【保健センター・保健所】&#10;有形固定資産減価償却率最大値テキスト">
          <a:extLst>
            <a:ext uri="{FF2B5EF4-FFF2-40B4-BE49-F238E27FC236}">
              <a16:creationId xmlns:a16="http://schemas.microsoft.com/office/drawing/2014/main" id="{00000000-0008-0000-0F00-000033020000}"/>
            </a:ext>
          </a:extLst>
        </xdr:cNvPr>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102343</xdr:rowOff>
    </xdr:from>
    <xdr:ext cx="405111" cy="259045"/>
    <xdr:sp macro="" textlink="">
      <xdr:nvSpPr>
        <xdr:cNvPr id="565" name="【保健センター・保健所】&#10;有形固定資産減価償却率平均値テキスト">
          <a:extLst>
            <a:ext uri="{FF2B5EF4-FFF2-40B4-BE49-F238E27FC236}">
              <a16:creationId xmlns:a16="http://schemas.microsoft.com/office/drawing/2014/main" id="{00000000-0008-0000-0F00-000035020000}"/>
            </a:ext>
          </a:extLst>
        </xdr:cNvPr>
        <xdr:cNvSpPr txBox="1"/>
      </xdr:nvSpPr>
      <xdr:spPr>
        <a:xfrm>
          <a:off x="16357600" y="10217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123916</xdr:rowOff>
    </xdr:from>
    <xdr:to>
      <xdr:col>85</xdr:col>
      <xdr:colOff>177800</xdr:colOff>
      <xdr:row>60</xdr:row>
      <xdr:rowOff>54066</xdr:rowOff>
    </xdr:to>
    <xdr:sp macro="" textlink="">
      <xdr:nvSpPr>
        <xdr:cNvPr id="566" name="フローチャート: 判断 565">
          <a:extLst>
            <a:ext uri="{FF2B5EF4-FFF2-40B4-BE49-F238E27FC236}">
              <a16:creationId xmlns:a16="http://schemas.microsoft.com/office/drawing/2014/main" id="{00000000-0008-0000-0F00-000036020000}"/>
            </a:ext>
          </a:extLst>
        </xdr:cNvPr>
        <xdr:cNvSpPr/>
      </xdr:nvSpPr>
      <xdr:spPr>
        <a:xfrm>
          <a:off x="16268700" y="102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154940</xdr:rowOff>
    </xdr:from>
    <xdr:to>
      <xdr:col>81</xdr:col>
      <xdr:colOff>101600</xdr:colOff>
      <xdr:row>60</xdr:row>
      <xdr:rowOff>85090</xdr:rowOff>
    </xdr:to>
    <xdr:sp macro="" textlink="">
      <xdr:nvSpPr>
        <xdr:cNvPr id="567" name="フローチャート: 判断 566">
          <a:extLst>
            <a:ext uri="{FF2B5EF4-FFF2-40B4-BE49-F238E27FC236}">
              <a16:creationId xmlns:a16="http://schemas.microsoft.com/office/drawing/2014/main" id="{00000000-0008-0000-0F00-000037020000}"/>
            </a:ext>
          </a:extLst>
        </xdr:cNvPr>
        <xdr:cNvSpPr/>
      </xdr:nvSpPr>
      <xdr:spPr>
        <a:xfrm>
          <a:off x="15430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101617</xdr:rowOff>
    </xdr:from>
    <xdr:ext cx="405111" cy="259045"/>
    <xdr:sp macro="" textlink="">
      <xdr:nvSpPr>
        <xdr:cNvPr id="568" name="n_1aveValue【保健センター・保健所】&#10;有形固定資産減価償却率">
          <a:extLst>
            <a:ext uri="{FF2B5EF4-FFF2-40B4-BE49-F238E27FC236}">
              <a16:creationId xmlns:a16="http://schemas.microsoft.com/office/drawing/2014/main" id="{00000000-0008-0000-0F00-000038020000}"/>
            </a:ext>
          </a:extLst>
        </xdr:cNvPr>
        <xdr:cNvSpPr txBox="1"/>
      </xdr:nvSpPr>
      <xdr:spPr>
        <a:xfrm>
          <a:off x="152660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1451</xdr:rowOff>
    </xdr:from>
    <xdr:to>
      <xdr:col>76</xdr:col>
      <xdr:colOff>165100</xdr:colOff>
      <xdr:row>60</xdr:row>
      <xdr:rowOff>103051</xdr:rowOff>
    </xdr:to>
    <xdr:sp macro="" textlink="">
      <xdr:nvSpPr>
        <xdr:cNvPr id="569" name="フローチャート: 判断 568">
          <a:extLst>
            <a:ext uri="{FF2B5EF4-FFF2-40B4-BE49-F238E27FC236}">
              <a16:creationId xmlns:a16="http://schemas.microsoft.com/office/drawing/2014/main" id="{00000000-0008-0000-0F00-000039020000}"/>
            </a:ext>
          </a:extLst>
        </xdr:cNvPr>
        <xdr:cNvSpPr/>
      </xdr:nvSpPr>
      <xdr:spPr>
        <a:xfrm>
          <a:off x="14541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58</xdr:row>
      <xdr:rowOff>119578</xdr:rowOff>
    </xdr:from>
    <xdr:ext cx="405111" cy="259045"/>
    <xdr:sp macro="" textlink="">
      <xdr:nvSpPr>
        <xdr:cNvPr id="570" name="n_2aveValue【保健センター・保健所】&#10;有形固定資産減価償却率">
          <a:extLst>
            <a:ext uri="{FF2B5EF4-FFF2-40B4-BE49-F238E27FC236}">
              <a16:creationId xmlns:a16="http://schemas.microsoft.com/office/drawing/2014/main" id="{00000000-0008-0000-0F00-00003A020000}"/>
            </a:ext>
          </a:extLst>
        </xdr:cNvPr>
        <xdr:cNvSpPr txBox="1"/>
      </xdr:nvSpPr>
      <xdr:spPr>
        <a:xfrm>
          <a:off x="14389744" y="1006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153307</xdr:rowOff>
    </xdr:from>
    <xdr:to>
      <xdr:col>72</xdr:col>
      <xdr:colOff>38100</xdr:colOff>
      <xdr:row>60</xdr:row>
      <xdr:rowOff>83457</xdr:rowOff>
    </xdr:to>
    <xdr:sp macro="" textlink="">
      <xdr:nvSpPr>
        <xdr:cNvPr id="571" name="フローチャート: 判断 570">
          <a:extLst>
            <a:ext uri="{FF2B5EF4-FFF2-40B4-BE49-F238E27FC236}">
              <a16:creationId xmlns:a16="http://schemas.microsoft.com/office/drawing/2014/main" id="{00000000-0008-0000-0F00-00003B020000}"/>
            </a:ext>
          </a:extLst>
        </xdr:cNvPr>
        <xdr:cNvSpPr/>
      </xdr:nvSpPr>
      <xdr:spPr>
        <a:xfrm>
          <a:off x="13652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58</xdr:row>
      <xdr:rowOff>99984</xdr:rowOff>
    </xdr:from>
    <xdr:ext cx="405111" cy="259045"/>
    <xdr:sp macro="" textlink="">
      <xdr:nvSpPr>
        <xdr:cNvPr id="572" name="n_3aveValue【保健センター・保健所】&#10;有形固定資産減価償却率">
          <a:extLst>
            <a:ext uri="{FF2B5EF4-FFF2-40B4-BE49-F238E27FC236}">
              <a16:creationId xmlns:a16="http://schemas.microsoft.com/office/drawing/2014/main" id="{00000000-0008-0000-0F00-00003C020000}"/>
            </a:ext>
          </a:extLst>
        </xdr:cNvPr>
        <xdr:cNvSpPr txBox="1"/>
      </xdr:nvSpPr>
      <xdr:spPr>
        <a:xfrm>
          <a:off x="13500744"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73" name="テキスト ボックス 572">
          <a:extLst>
            <a:ext uri="{FF2B5EF4-FFF2-40B4-BE49-F238E27FC236}">
              <a16:creationId xmlns:a16="http://schemas.microsoft.com/office/drawing/2014/main" id="{00000000-0008-0000-0F00-00003D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74" name="テキスト ボックス 573">
          <a:extLst>
            <a:ext uri="{FF2B5EF4-FFF2-40B4-BE49-F238E27FC236}">
              <a16:creationId xmlns:a16="http://schemas.microsoft.com/office/drawing/2014/main" id="{00000000-0008-0000-0F00-00003E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75" name="テキスト ボックス 574">
          <a:extLst>
            <a:ext uri="{FF2B5EF4-FFF2-40B4-BE49-F238E27FC236}">
              <a16:creationId xmlns:a16="http://schemas.microsoft.com/office/drawing/2014/main" id="{00000000-0008-0000-0F00-00003F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76" name="テキスト ボックス 575">
          <a:extLst>
            <a:ext uri="{FF2B5EF4-FFF2-40B4-BE49-F238E27FC236}">
              <a16:creationId xmlns:a16="http://schemas.microsoft.com/office/drawing/2014/main" id="{00000000-0008-0000-0F00-000040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77" name="テキスト ボックス 576">
          <a:extLst>
            <a:ext uri="{FF2B5EF4-FFF2-40B4-BE49-F238E27FC236}">
              <a16:creationId xmlns:a16="http://schemas.microsoft.com/office/drawing/2014/main" id="{00000000-0008-0000-0F00-000041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7983</xdr:rowOff>
    </xdr:from>
    <xdr:to>
      <xdr:col>81</xdr:col>
      <xdr:colOff>101600</xdr:colOff>
      <xdr:row>60</xdr:row>
      <xdr:rowOff>109583</xdr:rowOff>
    </xdr:to>
    <xdr:sp macro="" textlink="">
      <xdr:nvSpPr>
        <xdr:cNvPr id="578" name="楕円 577">
          <a:extLst>
            <a:ext uri="{FF2B5EF4-FFF2-40B4-BE49-F238E27FC236}">
              <a16:creationId xmlns:a16="http://schemas.microsoft.com/office/drawing/2014/main" id="{00000000-0008-0000-0F00-000042020000}"/>
            </a:ext>
          </a:extLst>
        </xdr:cNvPr>
        <xdr:cNvSpPr/>
      </xdr:nvSpPr>
      <xdr:spPr>
        <a:xfrm>
          <a:off x="15430500" y="1029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39007</xdr:rowOff>
    </xdr:from>
    <xdr:to>
      <xdr:col>76</xdr:col>
      <xdr:colOff>165100</xdr:colOff>
      <xdr:row>60</xdr:row>
      <xdr:rowOff>140607</xdr:rowOff>
    </xdr:to>
    <xdr:sp macro="" textlink="">
      <xdr:nvSpPr>
        <xdr:cNvPr id="579" name="楕円 578">
          <a:extLst>
            <a:ext uri="{FF2B5EF4-FFF2-40B4-BE49-F238E27FC236}">
              <a16:creationId xmlns:a16="http://schemas.microsoft.com/office/drawing/2014/main" id="{00000000-0008-0000-0F00-000043020000}"/>
            </a:ext>
          </a:extLst>
        </xdr:cNvPr>
        <xdr:cNvSpPr/>
      </xdr:nvSpPr>
      <xdr:spPr>
        <a:xfrm>
          <a:off x="14541500" y="1032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58783</xdr:rowOff>
    </xdr:from>
    <xdr:to>
      <xdr:col>81</xdr:col>
      <xdr:colOff>50800</xdr:colOff>
      <xdr:row>60</xdr:row>
      <xdr:rowOff>89807</xdr:rowOff>
    </xdr:to>
    <xdr:cxnSp macro="">
      <xdr:nvCxnSpPr>
        <xdr:cNvPr id="580" name="直線コネクタ 579">
          <a:extLst>
            <a:ext uri="{FF2B5EF4-FFF2-40B4-BE49-F238E27FC236}">
              <a16:creationId xmlns:a16="http://schemas.microsoft.com/office/drawing/2014/main" id="{00000000-0008-0000-0F00-000044020000}"/>
            </a:ext>
          </a:extLst>
        </xdr:cNvPr>
        <xdr:cNvCxnSpPr/>
      </xdr:nvCxnSpPr>
      <xdr:spPr>
        <a:xfrm flipV="1">
          <a:off x="14592300" y="1034578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120650</xdr:rowOff>
    </xdr:from>
    <xdr:to>
      <xdr:col>72</xdr:col>
      <xdr:colOff>38100</xdr:colOff>
      <xdr:row>61</xdr:row>
      <xdr:rowOff>50800</xdr:rowOff>
    </xdr:to>
    <xdr:sp macro="" textlink="">
      <xdr:nvSpPr>
        <xdr:cNvPr id="581" name="楕円 580">
          <a:extLst>
            <a:ext uri="{FF2B5EF4-FFF2-40B4-BE49-F238E27FC236}">
              <a16:creationId xmlns:a16="http://schemas.microsoft.com/office/drawing/2014/main" id="{00000000-0008-0000-0F00-000045020000}"/>
            </a:ext>
          </a:extLst>
        </xdr:cNvPr>
        <xdr:cNvSpPr/>
      </xdr:nvSpPr>
      <xdr:spPr>
        <a:xfrm>
          <a:off x="13652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89807</xdr:rowOff>
    </xdr:from>
    <xdr:to>
      <xdr:col>76</xdr:col>
      <xdr:colOff>114300</xdr:colOff>
      <xdr:row>61</xdr:row>
      <xdr:rowOff>0</xdr:rowOff>
    </xdr:to>
    <xdr:cxnSp macro="">
      <xdr:nvCxnSpPr>
        <xdr:cNvPr id="582" name="直線コネクタ 581">
          <a:extLst>
            <a:ext uri="{FF2B5EF4-FFF2-40B4-BE49-F238E27FC236}">
              <a16:creationId xmlns:a16="http://schemas.microsoft.com/office/drawing/2014/main" id="{00000000-0008-0000-0F00-000046020000}"/>
            </a:ext>
          </a:extLst>
        </xdr:cNvPr>
        <xdr:cNvCxnSpPr/>
      </xdr:nvCxnSpPr>
      <xdr:spPr>
        <a:xfrm flipV="1">
          <a:off x="13703300" y="10376807"/>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100710</xdr:rowOff>
    </xdr:from>
    <xdr:ext cx="405111" cy="259045"/>
    <xdr:sp macro="" textlink="">
      <xdr:nvSpPr>
        <xdr:cNvPr id="583" name="n_1mainValue【保健センター・保健所】&#10;有形固定資産減価償却率">
          <a:extLst>
            <a:ext uri="{FF2B5EF4-FFF2-40B4-BE49-F238E27FC236}">
              <a16:creationId xmlns:a16="http://schemas.microsoft.com/office/drawing/2014/main" id="{00000000-0008-0000-0F00-000047020000}"/>
            </a:ext>
          </a:extLst>
        </xdr:cNvPr>
        <xdr:cNvSpPr txBox="1"/>
      </xdr:nvSpPr>
      <xdr:spPr>
        <a:xfrm>
          <a:off x="15266044"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131734</xdr:rowOff>
    </xdr:from>
    <xdr:ext cx="405111" cy="259045"/>
    <xdr:sp macro="" textlink="">
      <xdr:nvSpPr>
        <xdr:cNvPr id="584" name="n_2mainValue【保健センター・保健所】&#10;有形固定資産減価償却率">
          <a:extLst>
            <a:ext uri="{FF2B5EF4-FFF2-40B4-BE49-F238E27FC236}">
              <a16:creationId xmlns:a16="http://schemas.microsoft.com/office/drawing/2014/main" id="{00000000-0008-0000-0F00-000048020000}"/>
            </a:ext>
          </a:extLst>
        </xdr:cNvPr>
        <xdr:cNvSpPr txBox="1"/>
      </xdr:nvSpPr>
      <xdr:spPr>
        <a:xfrm>
          <a:off x="14389744" y="1041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41927</xdr:rowOff>
    </xdr:from>
    <xdr:ext cx="405111" cy="259045"/>
    <xdr:sp macro="" textlink="">
      <xdr:nvSpPr>
        <xdr:cNvPr id="585" name="n_3mainValue【保健センター・保健所】&#10;有形固定資産減価償却率">
          <a:extLst>
            <a:ext uri="{FF2B5EF4-FFF2-40B4-BE49-F238E27FC236}">
              <a16:creationId xmlns:a16="http://schemas.microsoft.com/office/drawing/2014/main" id="{00000000-0008-0000-0F00-000049020000}"/>
            </a:ext>
          </a:extLst>
        </xdr:cNvPr>
        <xdr:cNvSpPr txBox="1"/>
      </xdr:nvSpPr>
      <xdr:spPr>
        <a:xfrm>
          <a:off x="13500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86" name="正方形/長方形 585">
          <a:extLst>
            <a:ext uri="{FF2B5EF4-FFF2-40B4-BE49-F238E27FC236}">
              <a16:creationId xmlns:a16="http://schemas.microsoft.com/office/drawing/2014/main" id="{00000000-0008-0000-0F00-00004A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87" name="正方形/長方形 586">
          <a:extLst>
            <a:ext uri="{FF2B5EF4-FFF2-40B4-BE49-F238E27FC236}">
              <a16:creationId xmlns:a16="http://schemas.microsoft.com/office/drawing/2014/main" id="{00000000-0008-0000-0F00-00004B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88" name="正方形/長方形 587">
          <a:extLst>
            <a:ext uri="{FF2B5EF4-FFF2-40B4-BE49-F238E27FC236}">
              <a16:creationId xmlns:a16="http://schemas.microsoft.com/office/drawing/2014/main" id="{00000000-0008-0000-0F00-00004C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89" name="正方形/長方形 588">
          <a:extLst>
            <a:ext uri="{FF2B5EF4-FFF2-40B4-BE49-F238E27FC236}">
              <a16:creationId xmlns:a16="http://schemas.microsoft.com/office/drawing/2014/main" id="{00000000-0008-0000-0F00-00004D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90" name="正方形/長方形 589">
          <a:extLst>
            <a:ext uri="{FF2B5EF4-FFF2-40B4-BE49-F238E27FC236}">
              <a16:creationId xmlns:a16="http://schemas.microsoft.com/office/drawing/2014/main" id="{00000000-0008-0000-0F00-00004E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91" name="正方形/長方形 590">
          <a:extLst>
            <a:ext uri="{FF2B5EF4-FFF2-40B4-BE49-F238E27FC236}">
              <a16:creationId xmlns:a16="http://schemas.microsoft.com/office/drawing/2014/main" id="{00000000-0008-0000-0F00-00004F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92" name="正方形/長方形 591">
          <a:extLst>
            <a:ext uri="{FF2B5EF4-FFF2-40B4-BE49-F238E27FC236}">
              <a16:creationId xmlns:a16="http://schemas.microsoft.com/office/drawing/2014/main" id="{00000000-0008-0000-0F00-000050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93" name="正方形/長方形 592">
          <a:extLst>
            <a:ext uri="{FF2B5EF4-FFF2-40B4-BE49-F238E27FC236}">
              <a16:creationId xmlns:a16="http://schemas.microsoft.com/office/drawing/2014/main" id="{00000000-0008-0000-0F00-000051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94" name="テキスト ボックス 593">
          <a:extLst>
            <a:ext uri="{FF2B5EF4-FFF2-40B4-BE49-F238E27FC236}">
              <a16:creationId xmlns:a16="http://schemas.microsoft.com/office/drawing/2014/main" id="{00000000-0008-0000-0F00-000052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95" name="直線コネクタ 594">
          <a:extLst>
            <a:ext uri="{FF2B5EF4-FFF2-40B4-BE49-F238E27FC236}">
              <a16:creationId xmlns:a16="http://schemas.microsoft.com/office/drawing/2014/main" id="{00000000-0008-0000-0F00-000053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96" name="直線コネクタ 595">
          <a:extLst>
            <a:ext uri="{FF2B5EF4-FFF2-40B4-BE49-F238E27FC236}">
              <a16:creationId xmlns:a16="http://schemas.microsoft.com/office/drawing/2014/main" id="{00000000-0008-0000-0F00-000054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97" name="テキスト ボックス 596">
          <a:extLst>
            <a:ext uri="{FF2B5EF4-FFF2-40B4-BE49-F238E27FC236}">
              <a16:creationId xmlns:a16="http://schemas.microsoft.com/office/drawing/2014/main" id="{00000000-0008-0000-0F00-000055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98" name="直線コネクタ 597">
          <a:extLst>
            <a:ext uri="{FF2B5EF4-FFF2-40B4-BE49-F238E27FC236}">
              <a16:creationId xmlns:a16="http://schemas.microsoft.com/office/drawing/2014/main" id="{00000000-0008-0000-0F00-000056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99" name="テキスト ボックス 598">
          <a:extLst>
            <a:ext uri="{FF2B5EF4-FFF2-40B4-BE49-F238E27FC236}">
              <a16:creationId xmlns:a16="http://schemas.microsoft.com/office/drawing/2014/main" id="{00000000-0008-0000-0F00-000057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00" name="直線コネクタ 599">
          <a:extLst>
            <a:ext uri="{FF2B5EF4-FFF2-40B4-BE49-F238E27FC236}">
              <a16:creationId xmlns:a16="http://schemas.microsoft.com/office/drawing/2014/main" id="{00000000-0008-0000-0F00-000058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01" name="テキスト ボックス 600">
          <a:extLst>
            <a:ext uri="{FF2B5EF4-FFF2-40B4-BE49-F238E27FC236}">
              <a16:creationId xmlns:a16="http://schemas.microsoft.com/office/drawing/2014/main" id="{00000000-0008-0000-0F00-000059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02" name="直線コネクタ 601">
          <a:extLst>
            <a:ext uri="{FF2B5EF4-FFF2-40B4-BE49-F238E27FC236}">
              <a16:creationId xmlns:a16="http://schemas.microsoft.com/office/drawing/2014/main" id="{00000000-0008-0000-0F00-00005A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03" name="テキスト ボックス 602">
          <a:extLst>
            <a:ext uri="{FF2B5EF4-FFF2-40B4-BE49-F238E27FC236}">
              <a16:creationId xmlns:a16="http://schemas.microsoft.com/office/drawing/2014/main" id="{00000000-0008-0000-0F00-00005B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04" name="直線コネクタ 603">
          <a:extLst>
            <a:ext uri="{FF2B5EF4-FFF2-40B4-BE49-F238E27FC236}">
              <a16:creationId xmlns:a16="http://schemas.microsoft.com/office/drawing/2014/main" id="{00000000-0008-0000-0F00-00005C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05" name="テキスト ボックス 604">
          <a:extLst>
            <a:ext uri="{FF2B5EF4-FFF2-40B4-BE49-F238E27FC236}">
              <a16:creationId xmlns:a16="http://schemas.microsoft.com/office/drawing/2014/main" id="{00000000-0008-0000-0F00-00005D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06" name="直線コネクタ 605">
          <a:extLst>
            <a:ext uri="{FF2B5EF4-FFF2-40B4-BE49-F238E27FC236}">
              <a16:creationId xmlns:a16="http://schemas.microsoft.com/office/drawing/2014/main" id="{00000000-0008-0000-0F00-00005E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07" name="テキスト ボックス 606">
          <a:extLst>
            <a:ext uri="{FF2B5EF4-FFF2-40B4-BE49-F238E27FC236}">
              <a16:creationId xmlns:a16="http://schemas.microsoft.com/office/drawing/2014/main" id="{00000000-0008-0000-0F00-00005F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08" name="直線コネクタ 607">
          <a:extLst>
            <a:ext uri="{FF2B5EF4-FFF2-40B4-BE49-F238E27FC236}">
              <a16:creationId xmlns:a16="http://schemas.microsoft.com/office/drawing/2014/main" id="{00000000-0008-0000-0F00-000060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09" name="テキスト ボックス 608">
          <a:extLst>
            <a:ext uri="{FF2B5EF4-FFF2-40B4-BE49-F238E27FC236}">
              <a16:creationId xmlns:a16="http://schemas.microsoft.com/office/drawing/2014/main" id="{00000000-0008-0000-0F00-000061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10" name="【保健センター・保健所】&#10;一人当たり面積グラフ枠">
          <a:extLst>
            <a:ext uri="{FF2B5EF4-FFF2-40B4-BE49-F238E27FC236}">
              <a16:creationId xmlns:a16="http://schemas.microsoft.com/office/drawing/2014/main" id="{00000000-0008-0000-0F00-000062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65315</xdr:rowOff>
    </xdr:from>
    <xdr:to>
      <xdr:col>116</xdr:col>
      <xdr:colOff>62864</xdr:colOff>
      <xdr:row>64</xdr:row>
      <xdr:rowOff>108857</xdr:rowOff>
    </xdr:to>
    <xdr:cxnSp macro="">
      <xdr:nvCxnSpPr>
        <xdr:cNvPr id="611" name="直線コネクタ 610">
          <a:extLst>
            <a:ext uri="{FF2B5EF4-FFF2-40B4-BE49-F238E27FC236}">
              <a16:creationId xmlns:a16="http://schemas.microsoft.com/office/drawing/2014/main" id="{00000000-0008-0000-0F00-000063020000}"/>
            </a:ext>
          </a:extLst>
        </xdr:cNvPr>
        <xdr:cNvCxnSpPr/>
      </xdr:nvCxnSpPr>
      <xdr:spPr>
        <a:xfrm flipV="1">
          <a:off x="22160864" y="9666515"/>
          <a:ext cx="0" cy="1415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612" name="【保健センター・保健所】&#10;一人当たり面積最小値テキスト">
          <a:extLst>
            <a:ext uri="{FF2B5EF4-FFF2-40B4-BE49-F238E27FC236}">
              <a16:creationId xmlns:a16="http://schemas.microsoft.com/office/drawing/2014/main" id="{00000000-0008-0000-0F00-000064020000}"/>
            </a:ext>
          </a:extLst>
        </xdr:cNvPr>
        <xdr:cNvSpPr txBox="1"/>
      </xdr:nvSpPr>
      <xdr:spPr>
        <a:xfrm>
          <a:off x="22199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613" name="直線コネクタ 612">
          <a:extLst>
            <a:ext uri="{FF2B5EF4-FFF2-40B4-BE49-F238E27FC236}">
              <a16:creationId xmlns:a16="http://schemas.microsoft.com/office/drawing/2014/main" id="{00000000-0008-0000-0F00-000065020000}"/>
            </a:ext>
          </a:extLst>
        </xdr:cNvPr>
        <xdr:cNvCxnSpPr/>
      </xdr:nvCxnSpPr>
      <xdr:spPr>
        <a:xfrm>
          <a:off x="22072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11992</xdr:rowOff>
    </xdr:from>
    <xdr:ext cx="469744" cy="259045"/>
    <xdr:sp macro="" textlink="">
      <xdr:nvSpPr>
        <xdr:cNvPr id="614" name="【保健センター・保健所】&#10;一人当たり面積最大値テキスト">
          <a:extLst>
            <a:ext uri="{FF2B5EF4-FFF2-40B4-BE49-F238E27FC236}">
              <a16:creationId xmlns:a16="http://schemas.microsoft.com/office/drawing/2014/main" id="{00000000-0008-0000-0F00-000066020000}"/>
            </a:ext>
          </a:extLst>
        </xdr:cNvPr>
        <xdr:cNvSpPr txBox="1"/>
      </xdr:nvSpPr>
      <xdr:spPr>
        <a:xfrm>
          <a:off x="22199600" y="9441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65315</xdr:rowOff>
    </xdr:from>
    <xdr:to>
      <xdr:col>116</xdr:col>
      <xdr:colOff>152400</xdr:colOff>
      <xdr:row>56</xdr:row>
      <xdr:rowOff>65315</xdr:rowOff>
    </xdr:to>
    <xdr:cxnSp macro="">
      <xdr:nvCxnSpPr>
        <xdr:cNvPr id="615" name="直線コネクタ 614">
          <a:extLst>
            <a:ext uri="{FF2B5EF4-FFF2-40B4-BE49-F238E27FC236}">
              <a16:creationId xmlns:a16="http://schemas.microsoft.com/office/drawing/2014/main" id="{00000000-0008-0000-0F00-000067020000}"/>
            </a:ext>
          </a:extLst>
        </xdr:cNvPr>
        <xdr:cNvCxnSpPr/>
      </xdr:nvCxnSpPr>
      <xdr:spPr>
        <a:xfrm>
          <a:off x="22072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115405</xdr:rowOff>
    </xdr:from>
    <xdr:ext cx="469744" cy="259045"/>
    <xdr:sp macro="" textlink="">
      <xdr:nvSpPr>
        <xdr:cNvPr id="616" name="【保健センター・保健所】&#10;一人当たり面積平均値テキスト">
          <a:extLst>
            <a:ext uri="{FF2B5EF4-FFF2-40B4-BE49-F238E27FC236}">
              <a16:creationId xmlns:a16="http://schemas.microsoft.com/office/drawing/2014/main" id="{00000000-0008-0000-0F00-000068020000}"/>
            </a:ext>
          </a:extLst>
        </xdr:cNvPr>
        <xdr:cNvSpPr txBox="1"/>
      </xdr:nvSpPr>
      <xdr:spPr>
        <a:xfrm>
          <a:off x="22199600" y="105738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136978</xdr:rowOff>
    </xdr:from>
    <xdr:to>
      <xdr:col>116</xdr:col>
      <xdr:colOff>114300</xdr:colOff>
      <xdr:row>62</xdr:row>
      <xdr:rowOff>67128</xdr:rowOff>
    </xdr:to>
    <xdr:sp macro="" textlink="">
      <xdr:nvSpPr>
        <xdr:cNvPr id="617" name="フローチャート: 判断 616">
          <a:extLst>
            <a:ext uri="{FF2B5EF4-FFF2-40B4-BE49-F238E27FC236}">
              <a16:creationId xmlns:a16="http://schemas.microsoft.com/office/drawing/2014/main" id="{00000000-0008-0000-0F00-000069020000}"/>
            </a:ext>
          </a:extLst>
        </xdr:cNvPr>
        <xdr:cNvSpPr/>
      </xdr:nvSpPr>
      <xdr:spPr>
        <a:xfrm>
          <a:off x="221107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147865</xdr:rowOff>
    </xdr:from>
    <xdr:to>
      <xdr:col>112</xdr:col>
      <xdr:colOff>38100</xdr:colOff>
      <xdr:row>62</xdr:row>
      <xdr:rowOff>78015</xdr:rowOff>
    </xdr:to>
    <xdr:sp macro="" textlink="">
      <xdr:nvSpPr>
        <xdr:cNvPr id="618" name="フローチャート: 判断 617">
          <a:extLst>
            <a:ext uri="{FF2B5EF4-FFF2-40B4-BE49-F238E27FC236}">
              <a16:creationId xmlns:a16="http://schemas.microsoft.com/office/drawing/2014/main" id="{00000000-0008-0000-0F00-00006A020000}"/>
            </a:ext>
          </a:extLst>
        </xdr:cNvPr>
        <xdr:cNvSpPr/>
      </xdr:nvSpPr>
      <xdr:spPr>
        <a:xfrm>
          <a:off x="21272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94542</xdr:rowOff>
    </xdr:from>
    <xdr:ext cx="469744" cy="259045"/>
    <xdr:sp macro="" textlink="">
      <xdr:nvSpPr>
        <xdr:cNvPr id="619" name="n_1aveValue【保健センター・保健所】&#10;一人当たり面積">
          <a:extLst>
            <a:ext uri="{FF2B5EF4-FFF2-40B4-BE49-F238E27FC236}">
              <a16:creationId xmlns:a16="http://schemas.microsoft.com/office/drawing/2014/main" id="{00000000-0008-0000-0F00-00006B020000}"/>
            </a:ext>
          </a:extLst>
        </xdr:cNvPr>
        <xdr:cNvSpPr txBox="1"/>
      </xdr:nvSpPr>
      <xdr:spPr>
        <a:xfrm>
          <a:off x="21075727" y="1038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158750</xdr:rowOff>
    </xdr:from>
    <xdr:to>
      <xdr:col>107</xdr:col>
      <xdr:colOff>101600</xdr:colOff>
      <xdr:row>62</xdr:row>
      <xdr:rowOff>88900</xdr:rowOff>
    </xdr:to>
    <xdr:sp macro="" textlink="">
      <xdr:nvSpPr>
        <xdr:cNvPr id="620" name="フローチャート: 判断 619">
          <a:extLst>
            <a:ext uri="{FF2B5EF4-FFF2-40B4-BE49-F238E27FC236}">
              <a16:creationId xmlns:a16="http://schemas.microsoft.com/office/drawing/2014/main" id="{00000000-0008-0000-0F00-00006C020000}"/>
            </a:ext>
          </a:extLst>
        </xdr:cNvPr>
        <xdr:cNvSpPr/>
      </xdr:nvSpPr>
      <xdr:spPr>
        <a:xfrm>
          <a:off x="20383500" y="1061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105427</xdr:rowOff>
    </xdr:from>
    <xdr:ext cx="469744" cy="259045"/>
    <xdr:sp macro="" textlink="">
      <xdr:nvSpPr>
        <xdr:cNvPr id="621" name="n_2aveValue【保健センター・保健所】&#10;一人当たり面積">
          <a:extLst>
            <a:ext uri="{FF2B5EF4-FFF2-40B4-BE49-F238E27FC236}">
              <a16:creationId xmlns:a16="http://schemas.microsoft.com/office/drawing/2014/main" id="{00000000-0008-0000-0F00-00006D020000}"/>
            </a:ext>
          </a:extLst>
        </xdr:cNvPr>
        <xdr:cNvSpPr txBox="1"/>
      </xdr:nvSpPr>
      <xdr:spPr>
        <a:xfrm>
          <a:off x="20199427" y="1039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61</xdr:row>
      <xdr:rowOff>147865</xdr:rowOff>
    </xdr:from>
    <xdr:to>
      <xdr:col>102</xdr:col>
      <xdr:colOff>165100</xdr:colOff>
      <xdr:row>62</xdr:row>
      <xdr:rowOff>78015</xdr:rowOff>
    </xdr:to>
    <xdr:sp macro="" textlink="">
      <xdr:nvSpPr>
        <xdr:cNvPr id="622" name="フローチャート: 判断 621">
          <a:extLst>
            <a:ext uri="{FF2B5EF4-FFF2-40B4-BE49-F238E27FC236}">
              <a16:creationId xmlns:a16="http://schemas.microsoft.com/office/drawing/2014/main" id="{00000000-0008-0000-0F00-00006E020000}"/>
            </a:ext>
          </a:extLst>
        </xdr:cNvPr>
        <xdr:cNvSpPr/>
      </xdr:nvSpPr>
      <xdr:spPr>
        <a:xfrm>
          <a:off x="19494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60</xdr:row>
      <xdr:rowOff>94542</xdr:rowOff>
    </xdr:from>
    <xdr:ext cx="469744" cy="259045"/>
    <xdr:sp macro="" textlink="">
      <xdr:nvSpPr>
        <xdr:cNvPr id="623" name="n_3aveValue【保健センター・保健所】&#10;一人当たり面積">
          <a:extLst>
            <a:ext uri="{FF2B5EF4-FFF2-40B4-BE49-F238E27FC236}">
              <a16:creationId xmlns:a16="http://schemas.microsoft.com/office/drawing/2014/main" id="{00000000-0008-0000-0F00-00006F020000}"/>
            </a:ext>
          </a:extLst>
        </xdr:cNvPr>
        <xdr:cNvSpPr txBox="1"/>
      </xdr:nvSpPr>
      <xdr:spPr>
        <a:xfrm>
          <a:off x="19310427" y="1038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624" name="テキスト ボックス 623">
          <a:extLst>
            <a:ext uri="{FF2B5EF4-FFF2-40B4-BE49-F238E27FC236}">
              <a16:creationId xmlns:a16="http://schemas.microsoft.com/office/drawing/2014/main" id="{00000000-0008-0000-0F00-000070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25" name="テキスト ボックス 624">
          <a:extLst>
            <a:ext uri="{FF2B5EF4-FFF2-40B4-BE49-F238E27FC236}">
              <a16:creationId xmlns:a16="http://schemas.microsoft.com/office/drawing/2014/main" id="{00000000-0008-0000-0F00-000071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26" name="テキスト ボックス 625">
          <a:extLst>
            <a:ext uri="{FF2B5EF4-FFF2-40B4-BE49-F238E27FC236}">
              <a16:creationId xmlns:a16="http://schemas.microsoft.com/office/drawing/2014/main" id="{00000000-0008-0000-0F00-000072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27" name="テキスト ボックス 626">
          <a:extLst>
            <a:ext uri="{FF2B5EF4-FFF2-40B4-BE49-F238E27FC236}">
              <a16:creationId xmlns:a16="http://schemas.microsoft.com/office/drawing/2014/main" id="{00000000-0008-0000-0F00-000073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28" name="テキスト ボックス 627">
          <a:extLst>
            <a:ext uri="{FF2B5EF4-FFF2-40B4-BE49-F238E27FC236}">
              <a16:creationId xmlns:a16="http://schemas.microsoft.com/office/drawing/2014/main" id="{00000000-0008-0000-0F00-000074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74385</xdr:rowOff>
    </xdr:from>
    <xdr:to>
      <xdr:col>112</xdr:col>
      <xdr:colOff>38100</xdr:colOff>
      <xdr:row>63</xdr:row>
      <xdr:rowOff>4535</xdr:rowOff>
    </xdr:to>
    <xdr:sp macro="" textlink="">
      <xdr:nvSpPr>
        <xdr:cNvPr id="629" name="楕円 628">
          <a:extLst>
            <a:ext uri="{FF2B5EF4-FFF2-40B4-BE49-F238E27FC236}">
              <a16:creationId xmlns:a16="http://schemas.microsoft.com/office/drawing/2014/main" id="{00000000-0008-0000-0F00-000075020000}"/>
            </a:ext>
          </a:extLst>
        </xdr:cNvPr>
        <xdr:cNvSpPr/>
      </xdr:nvSpPr>
      <xdr:spPr>
        <a:xfrm>
          <a:off x="21272500" y="1070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74385</xdr:rowOff>
    </xdr:from>
    <xdr:to>
      <xdr:col>107</xdr:col>
      <xdr:colOff>101600</xdr:colOff>
      <xdr:row>63</xdr:row>
      <xdr:rowOff>4535</xdr:rowOff>
    </xdr:to>
    <xdr:sp macro="" textlink="">
      <xdr:nvSpPr>
        <xdr:cNvPr id="630" name="楕円 629">
          <a:extLst>
            <a:ext uri="{FF2B5EF4-FFF2-40B4-BE49-F238E27FC236}">
              <a16:creationId xmlns:a16="http://schemas.microsoft.com/office/drawing/2014/main" id="{00000000-0008-0000-0F00-000076020000}"/>
            </a:ext>
          </a:extLst>
        </xdr:cNvPr>
        <xdr:cNvSpPr/>
      </xdr:nvSpPr>
      <xdr:spPr>
        <a:xfrm>
          <a:off x="20383500" y="1070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125185</xdr:rowOff>
    </xdr:from>
    <xdr:to>
      <xdr:col>111</xdr:col>
      <xdr:colOff>177800</xdr:colOff>
      <xdr:row>62</xdr:row>
      <xdr:rowOff>125185</xdr:rowOff>
    </xdr:to>
    <xdr:cxnSp macro="">
      <xdr:nvCxnSpPr>
        <xdr:cNvPr id="631" name="直線コネクタ 630">
          <a:extLst>
            <a:ext uri="{FF2B5EF4-FFF2-40B4-BE49-F238E27FC236}">
              <a16:creationId xmlns:a16="http://schemas.microsoft.com/office/drawing/2014/main" id="{00000000-0008-0000-0F00-000077020000}"/>
            </a:ext>
          </a:extLst>
        </xdr:cNvPr>
        <xdr:cNvCxnSpPr/>
      </xdr:nvCxnSpPr>
      <xdr:spPr>
        <a:xfrm>
          <a:off x="20434300" y="107550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85272</xdr:rowOff>
    </xdr:from>
    <xdr:to>
      <xdr:col>102</xdr:col>
      <xdr:colOff>165100</xdr:colOff>
      <xdr:row>63</xdr:row>
      <xdr:rowOff>15422</xdr:rowOff>
    </xdr:to>
    <xdr:sp macro="" textlink="">
      <xdr:nvSpPr>
        <xdr:cNvPr id="632" name="楕円 631">
          <a:extLst>
            <a:ext uri="{FF2B5EF4-FFF2-40B4-BE49-F238E27FC236}">
              <a16:creationId xmlns:a16="http://schemas.microsoft.com/office/drawing/2014/main" id="{00000000-0008-0000-0F00-000078020000}"/>
            </a:ext>
          </a:extLst>
        </xdr:cNvPr>
        <xdr:cNvSpPr/>
      </xdr:nvSpPr>
      <xdr:spPr>
        <a:xfrm>
          <a:off x="19494500" y="1071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125185</xdr:rowOff>
    </xdr:from>
    <xdr:to>
      <xdr:col>107</xdr:col>
      <xdr:colOff>50800</xdr:colOff>
      <xdr:row>62</xdr:row>
      <xdr:rowOff>136072</xdr:rowOff>
    </xdr:to>
    <xdr:cxnSp macro="">
      <xdr:nvCxnSpPr>
        <xdr:cNvPr id="633" name="直線コネクタ 632">
          <a:extLst>
            <a:ext uri="{FF2B5EF4-FFF2-40B4-BE49-F238E27FC236}">
              <a16:creationId xmlns:a16="http://schemas.microsoft.com/office/drawing/2014/main" id="{00000000-0008-0000-0F00-000079020000}"/>
            </a:ext>
          </a:extLst>
        </xdr:cNvPr>
        <xdr:cNvCxnSpPr/>
      </xdr:nvCxnSpPr>
      <xdr:spPr>
        <a:xfrm flipV="1">
          <a:off x="19545300" y="107550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167112</xdr:rowOff>
    </xdr:from>
    <xdr:ext cx="469744" cy="259045"/>
    <xdr:sp macro="" textlink="">
      <xdr:nvSpPr>
        <xdr:cNvPr id="634" name="n_1mainValue【保健センター・保健所】&#10;一人当たり面積">
          <a:extLst>
            <a:ext uri="{FF2B5EF4-FFF2-40B4-BE49-F238E27FC236}">
              <a16:creationId xmlns:a16="http://schemas.microsoft.com/office/drawing/2014/main" id="{00000000-0008-0000-0F00-00007A020000}"/>
            </a:ext>
          </a:extLst>
        </xdr:cNvPr>
        <xdr:cNvSpPr txBox="1"/>
      </xdr:nvSpPr>
      <xdr:spPr>
        <a:xfrm>
          <a:off x="21075727" y="10797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167112</xdr:rowOff>
    </xdr:from>
    <xdr:ext cx="469744" cy="259045"/>
    <xdr:sp macro="" textlink="">
      <xdr:nvSpPr>
        <xdr:cNvPr id="635" name="n_2mainValue【保健センター・保健所】&#10;一人当たり面積">
          <a:extLst>
            <a:ext uri="{FF2B5EF4-FFF2-40B4-BE49-F238E27FC236}">
              <a16:creationId xmlns:a16="http://schemas.microsoft.com/office/drawing/2014/main" id="{00000000-0008-0000-0F00-00007B020000}"/>
            </a:ext>
          </a:extLst>
        </xdr:cNvPr>
        <xdr:cNvSpPr txBox="1"/>
      </xdr:nvSpPr>
      <xdr:spPr>
        <a:xfrm>
          <a:off x="20199427" y="10797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6549</xdr:rowOff>
    </xdr:from>
    <xdr:ext cx="469744" cy="259045"/>
    <xdr:sp macro="" textlink="">
      <xdr:nvSpPr>
        <xdr:cNvPr id="636" name="n_3mainValue【保健センター・保健所】&#10;一人当たり面積">
          <a:extLst>
            <a:ext uri="{FF2B5EF4-FFF2-40B4-BE49-F238E27FC236}">
              <a16:creationId xmlns:a16="http://schemas.microsoft.com/office/drawing/2014/main" id="{00000000-0008-0000-0F00-00007C020000}"/>
            </a:ext>
          </a:extLst>
        </xdr:cNvPr>
        <xdr:cNvSpPr txBox="1"/>
      </xdr:nvSpPr>
      <xdr:spPr>
        <a:xfrm>
          <a:off x="19310427" y="1080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7" name="正方形/長方形 636">
          <a:extLst>
            <a:ext uri="{FF2B5EF4-FFF2-40B4-BE49-F238E27FC236}">
              <a16:creationId xmlns:a16="http://schemas.microsoft.com/office/drawing/2014/main" id="{00000000-0008-0000-0F00-00007D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8" name="正方形/長方形 637">
          <a:extLst>
            <a:ext uri="{FF2B5EF4-FFF2-40B4-BE49-F238E27FC236}">
              <a16:creationId xmlns:a16="http://schemas.microsoft.com/office/drawing/2014/main" id="{00000000-0008-0000-0F00-00007E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9" name="正方形/長方形 638">
          <a:extLst>
            <a:ext uri="{FF2B5EF4-FFF2-40B4-BE49-F238E27FC236}">
              <a16:creationId xmlns:a16="http://schemas.microsoft.com/office/drawing/2014/main" id="{00000000-0008-0000-0F00-00007F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40" name="正方形/長方形 639">
          <a:extLst>
            <a:ext uri="{FF2B5EF4-FFF2-40B4-BE49-F238E27FC236}">
              <a16:creationId xmlns:a16="http://schemas.microsoft.com/office/drawing/2014/main" id="{00000000-0008-0000-0F00-000080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41" name="正方形/長方形 640">
          <a:extLst>
            <a:ext uri="{FF2B5EF4-FFF2-40B4-BE49-F238E27FC236}">
              <a16:creationId xmlns:a16="http://schemas.microsoft.com/office/drawing/2014/main" id="{00000000-0008-0000-0F00-000081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42" name="正方形/長方形 641">
          <a:extLst>
            <a:ext uri="{FF2B5EF4-FFF2-40B4-BE49-F238E27FC236}">
              <a16:creationId xmlns:a16="http://schemas.microsoft.com/office/drawing/2014/main" id="{00000000-0008-0000-0F00-000082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43" name="正方形/長方形 642">
          <a:extLst>
            <a:ext uri="{FF2B5EF4-FFF2-40B4-BE49-F238E27FC236}">
              <a16:creationId xmlns:a16="http://schemas.microsoft.com/office/drawing/2014/main" id="{00000000-0008-0000-0F00-000083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4" name="正方形/長方形 643">
          <a:extLst>
            <a:ext uri="{FF2B5EF4-FFF2-40B4-BE49-F238E27FC236}">
              <a16:creationId xmlns:a16="http://schemas.microsoft.com/office/drawing/2014/main" id="{00000000-0008-0000-0F00-000084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45" name="テキスト ボックス 644">
          <a:extLst>
            <a:ext uri="{FF2B5EF4-FFF2-40B4-BE49-F238E27FC236}">
              <a16:creationId xmlns:a16="http://schemas.microsoft.com/office/drawing/2014/main" id="{00000000-0008-0000-0F00-000085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6" name="直線コネクタ 645">
          <a:extLst>
            <a:ext uri="{FF2B5EF4-FFF2-40B4-BE49-F238E27FC236}">
              <a16:creationId xmlns:a16="http://schemas.microsoft.com/office/drawing/2014/main" id="{00000000-0008-0000-0F00-000086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47" name="直線コネクタ 646">
          <a:extLst>
            <a:ext uri="{FF2B5EF4-FFF2-40B4-BE49-F238E27FC236}">
              <a16:creationId xmlns:a16="http://schemas.microsoft.com/office/drawing/2014/main" id="{00000000-0008-0000-0F00-000087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48" name="テキスト ボックス 647">
          <a:extLst>
            <a:ext uri="{FF2B5EF4-FFF2-40B4-BE49-F238E27FC236}">
              <a16:creationId xmlns:a16="http://schemas.microsoft.com/office/drawing/2014/main" id="{00000000-0008-0000-0F00-000088020000}"/>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9" name="直線コネクタ 648">
          <a:extLst>
            <a:ext uri="{FF2B5EF4-FFF2-40B4-BE49-F238E27FC236}">
              <a16:creationId xmlns:a16="http://schemas.microsoft.com/office/drawing/2014/main" id="{00000000-0008-0000-0F00-000089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50" name="テキスト ボックス 649">
          <a:extLst>
            <a:ext uri="{FF2B5EF4-FFF2-40B4-BE49-F238E27FC236}">
              <a16:creationId xmlns:a16="http://schemas.microsoft.com/office/drawing/2014/main" id="{00000000-0008-0000-0F00-00008A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51" name="直線コネクタ 650">
          <a:extLst>
            <a:ext uri="{FF2B5EF4-FFF2-40B4-BE49-F238E27FC236}">
              <a16:creationId xmlns:a16="http://schemas.microsoft.com/office/drawing/2014/main" id="{00000000-0008-0000-0F00-00008B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52" name="テキスト ボックス 651">
          <a:extLst>
            <a:ext uri="{FF2B5EF4-FFF2-40B4-BE49-F238E27FC236}">
              <a16:creationId xmlns:a16="http://schemas.microsoft.com/office/drawing/2014/main" id="{00000000-0008-0000-0F00-00008C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53" name="直線コネクタ 652">
          <a:extLst>
            <a:ext uri="{FF2B5EF4-FFF2-40B4-BE49-F238E27FC236}">
              <a16:creationId xmlns:a16="http://schemas.microsoft.com/office/drawing/2014/main" id="{00000000-0008-0000-0F00-00008D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54" name="テキスト ボックス 653">
          <a:extLst>
            <a:ext uri="{FF2B5EF4-FFF2-40B4-BE49-F238E27FC236}">
              <a16:creationId xmlns:a16="http://schemas.microsoft.com/office/drawing/2014/main" id="{00000000-0008-0000-0F00-00008E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55" name="直線コネクタ 654">
          <a:extLst>
            <a:ext uri="{FF2B5EF4-FFF2-40B4-BE49-F238E27FC236}">
              <a16:creationId xmlns:a16="http://schemas.microsoft.com/office/drawing/2014/main" id="{00000000-0008-0000-0F00-00008F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56" name="テキスト ボックス 655">
          <a:extLst>
            <a:ext uri="{FF2B5EF4-FFF2-40B4-BE49-F238E27FC236}">
              <a16:creationId xmlns:a16="http://schemas.microsoft.com/office/drawing/2014/main" id="{00000000-0008-0000-0F00-000090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57" name="直線コネクタ 656">
          <a:extLst>
            <a:ext uri="{FF2B5EF4-FFF2-40B4-BE49-F238E27FC236}">
              <a16:creationId xmlns:a16="http://schemas.microsoft.com/office/drawing/2014/main" id="{00000000-0008-0000-0F00-000091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58" name="テキスト ボックス 657">
          <a:extLst>
            <a:ext uri="{FF2B5EF4-FFF2-40B4-BE49-F238E27FC236}">
              <a16:creationId xmlns:a16="http://schemas.microsoft.com/office/drawing/2014/main" id="{00000000-0008-0000-0F00-000092020000}"/>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9" name="直線コネクタ 658">
          <a:extLst>
            <a:ext uri="{FF2B5EF4-FFF2-40B4-BE49-F238E27FC236}">
              <a16:creationId xmlns:a16="http://schemas.microsoft.com/office/drawing/2014/main" id="{00000000-0008-0000-0F00-000093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60" name="テキスト ボックス 659">
          <a:extLst>
            <a:ext uri="{FF2B5EF4-FFF2-40B4-BE49-F238E27FC236}">
              <a16:creationId xmlns:a16="http://schemas.microsoft.com/office/drawing/2014/main" id="{00000000-0008-0000-0F00-00009402000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61" name="【消防施設】&#10;有形固定資産減価償却率グラフ枠">
          <a:extLst>
            <a:ext uri="{FF2B5EF4-FFF2-40B4-BE49-F238E27FC236}">
              <a16:creationId xmlns:a16="http://schemas.microsoft.com/office/drawing/2014/main" id="{00000000-0008-0000-0F00-000095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127907</xdr:rowOff>
    </xdr:from>
    <xdr:to>
      <xdr:col>85</xdr:col>
      <xdr:colOff>126364</xdr:colOff>
      <xdr:row>85</xdr:row>
      <xdr:rowOff>139337</xdr:rowOff>
    </xdr:to>
    <xdr:cxnSp macro="">
      <xdr:nvCxnSpPr>
        <xdr:cNvPr id="662" name="直線コネクタ 661">
          <a:extLst>
            <a:ext uri="{FF2B5EF4-FFF2-40B4-BE49-F238E27FC236}">
              <a16:creationId xmlns:a16="http://schemas.microsoft.com/office/drawing/2014/main" id="{00000000-0008-0000-0F00-000096020000}"/>
            </a:ext>
          </a:extLst>
        </xdr:cNvPr>
        <xdr:cNvCxnSpPr/>
      </xdr:nvCxnSpPr>
      <xdr:spPr>
        <a:xfrm flipV="1">
          <a:off x="16318864" y="13329557"/>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143164</xdr:rowOff>
    </xdr:from>
    <xdr:ext cx="405111" cy="259045"/>
    <xdr:sp macro="" textlink="">
      <xdr:nvSpPr>
        <xdr:cNvPr id="663" name="【消防施設】&#10;有形固定資産減価償却率最小値テキスト">
          <a:extLst>
            <a:ext uri="{FF2B5EF4-FFF2-40B4-BE49-F238E27FC236}">
              <a16:creationId xmlns:a16="http://schemas.microsoft.com/office/drawing/2014/main" id="{00000000-0008-0000-0F00-000097020000}"/>
            </a:ext>
          </a:extLst>
        </xdr:cNvPr>
        <xdr:cNvSpPr txBox="1"/>
      </xdr:nvSpPr>
      <xdr:spPr>
        <a:xfrm>
          <a:off x="16357600" y="14716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139337</xdr:rowOff>
    </xdr:from>
    <xdr:to>
      <xdr:col>86</xdr:col>
      <xdr:colOff>25400</xdr:colOff>
      <xdr:row>85</xdr:row>
      <xdr:rowOff>139337</xdr:rowOff>
    </xdr:to>
    <xdr:cxnSp macro="">
      <xdr:nvCxnSpPr>
        <xdr:cNvPr id="664" name="直線コネクタ 663">
          <a:extLst>
            <a:ext uri="{FF2B5EF4-FFF2-40B4-BE49-F238E27FC236}">
              <a16:creationId xmlns:a16="http://schemas.microsoft.com/office/drawing/2014/main" id="{00000000-0008-0000-0F00-000098020000}"/>
            </a:ext>
          </a:extLst>
        </xdr:cNvPr>
        <xdr:cNvCxnSpPr/>
      </xdr:nvCxnSpPr>
      <xdr:spPr>
        <a:xfrm>
          <a:off x="16230600" y="14712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74584</xdr:rowOff>
    </xdr:from>
    <xdr:ext cx="405111" cy="259045"/>
    <xdr:sp macro="" textlink="">
      <xdr:nvSpPr>
        <xdr:cNvPr id="665" name="【消防施設】&#10;有形固定資産減価償却率最大値テキスト">
          <a:extLst>
            <a:ext uri="{FF2B5EF4-FFF2-40B4-BE49-F238E27FC236}">
              <a16:creationId xmlns:a16="http://schemas.microsoft.com/office/drawing/2014/main" id="{00000000-0008-0000-0F00-000099020000}"/>
            </a:ext>
          </a:extLst>
        </xdr:cNvPr>
        <xdr:cNvSpPr txBox="1"/>
      </xdr:nvSpPr>
      <xdr:spPr>
        <a:xfrm>
          <a:off x="16357600" y="13104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127907</xdr:rowOff>
    </xdr:from>
    <xdr:to>
      <xdr:col>86</xdr:col>
      <xdr:colOff>25400</xdr:colOff>
      <xdr:row>77</xdr:row>
      <xdr:rowOff>127907</xdr:rowOff>
    </xdr:to>
    <xdr:cxnSp macro="">
      <xdr:nvCxnSpPr>
        <xdr:cNvPr id="666" name="直線コネクタ 665">
          <a:extLst>
            <a:ext uri="{FF2B5EF4-FFF2-40B4-BE49-F238E27FC236}">
              <a16:creationId xmlns:a16="http://schemas.microsoft.com/office/drawing/2014/main" id="{00000000-0008-0000-0F00-00009A020000}"/>
            </a:ext>
          </a:extLst>
        </xdr:cNvPr>
        <xdr:cNvCxnSpPr/>
      </xdr:nvCxnSpPr>
      <xdr:spPr>
        <a:xfrm>
          <a:off x="16230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143708</xdr:rowOff>
    </xdr:from>
    <xdr:ext cx="405111" cy="259045"/>
    <xdr:sp macro="" textlink="">
      <xdr:nvSpPr>
        <xdr:cNvPr id="667" name="【消防施設】&#10;有形固定資産減価償却率平均値テキスト">
          <a:extLst>
            <a:ext uri="{FF2B5EF4-FFF2-40B4-BE49-F238E27FC236}">
              <a16:creationId xmlns:a16="http://schemas.microsoft.com/office/drawing/2014/main" id="{00000000-0008-0000-0F00-00009B020000}"/>
            </a:ext>
          </a:extLst>
        </xdr:cNvPr>
        <xdr:cNvSpPr txBox="1"/>
      </xdr:nvSpPr>
      <xdr:spPr>
        <a:xfrm>
          <a:off x="16357600" y="138597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165281</xdr:rowOff>
    </xdr:from>
    <xdr:to>
      <xdr:col>85</xdr:col>
      <xdr:colOff>177800</xdr:colOff>
      <xdr:row>81</xdr:row>
      <xdr:rowOff>95431</xdr:rowOff>
    </xdr:to>
    <xdr:sp macro="" textlink="">
      <xdr:nvSpPr>
        <xdr:cNvPr id="668" name="フローチャート: 判断 667">
          <a:extLst>
            <a:ext uri="{FF2B5EF4-FFF2-40B4-BE49-F238E27FC236}">
              <a16:creationId xmlns:a16="http://schemas.microsoft.com/office/drawing/2014/main" id="{00000000-0008-0000-0F00-00009C020000}"/>
            </a:ext>
          </a:extLst>
        </xdr:cNvPr>
        <xdr:cNvSpPr/>
      </xdr:nvSpPr>
      <xdr:spPr>
        <a:xfrm>
          <a:off x="16268700" y="1388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13426</xdr:rowOff>
    </xdr:from>
    <xdr:to>
      <xdr:col>81</xdr:col>
      <xdr:colOff>101600</xdr:colOff>
      <xdr:row>81</xdr:row>
      <xdr:rowOff>115026</xdr:rowOff>
    </xdr:to>
    <xdr:sp macro="" textlink="">
      <xdr:nvSpPr>
        <xdr:cNvPr id="669" name="フローチャート: 判断 668">
          <a:extLst>
            <a:ext uri="{FF2B5EF4-FFF2-40B4-BE49-F238E27FC236}">
              <a16:creationId xmlns:a16="http://schemas.microsoft.com/office/drawing/2014/main" id="{00000000-0008-0000-0F00-00009D020000}"/>
            </a:ext>
          </a:extLst>
        </xdr:cNvPr>
        <xdr:cNvSpPr/>
      </xdr:nvSpPr>
      <xdr:spPr>
        <a:xfrm>
          <a:off x="15430500" y="139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131553</xdr:rowOff>
    </xdr:from>
    <xdr:ext cx="405111" cy="259045"/>
    <xdr:sp macro="" textlink="">
      <xdr:nvSpPr>
        <xdr:cNvPr id="670" name="n_1aveValue【消防施設】&#10;有形固定資産減価償却率">
          <a:extLst>
            <a:ext uri="{FF2B5EF4-FFF2-40B4-BE49-F238E27FC236}">
              <a16:creationId xmlns:a16="http://schemas.microsoft.com/office/drawing/2014/main" id="{00000000-0008-0000-0F00-00009E020000}"/>
            </a:ext>
          </a:extLst>
        </xdr:cNvPr>
        <xdr:cNvSpPr txBox="1"/>
      </xdr:nvSpPr>
      <xdr:spPr>
        <a:xfrm>
          <a:off x="15266044" y="1367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134257</xdr:rowOff>
    </xdr:from>
    <xdr:to>
      <xdr:col>76</xdr:col>
      <xdr:colOff>165100</xdr:colOff>
      <xdr:row>82</xdr:row>
      <xdr:rowOff>64407</xdr:rowOff>
    </xdr:to>
    <xdr:sp macro="" textlink="">
      <xdr:nvSpPr>
        <xdr:cNvPr id="671" name="フローチャート: 判断 670">
          <a:extLst>
            <a:ext uri="{FF2B5EF4-FFF2-40B4-BE49-F238E27FC236}">
              <a16:creationId xmlns:a16="http://schemas.microsoft.com/office/drawing/2014/main" id="{00000000-0008-0000-0F00-00009F020000}"/>
            </a:ext>
          </a:extLst>
        </xdr:cNvPr>
        <xdr:cNvSpPr/>
      </xdr:nvSpPr>
      <xdr:spPr>
        <a:xfrm>
          <a:off x="14541500" y="1402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80</xdr:row>
      <xdr:rowOff>80934</xdr:rowOff>
    </xdr:from>
    <xdr:ext cx="405111" cy="259045"/>
    <xdr:sp macro="" textlink="">
      <xdr:nvSpPr>
        <xdr:cNvPr id="672" name="n_2aveValue【消防施設】&#10;有形固定資産減価償却率">
          <a:extLst>
            <a:ext uri="{FF2B5EF4-FFF2-40B4-BE49-F238E27FC236}">
              <a16:creationId xmlns:a16="http://schemas.microsoft.com/office/drawing/2014/main" id="{00000000-0008-0000-0F00-0000A0020000}"/>
            </a:ext>
          </a:extLst>
        </xdr:cNvPr>
        <xdr:cNvSpPr txBox="1"/>
      </xdr:nvSpPr>
      <xdr:spPr>
        <a:xfrm>
          <a:off x="14389744" y="1379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81</xdr:row>
      <xdr:rowOff>83638</xdr:rowOff>
    </xdr:from>
    <xdr:to>
      <xdr:col>72</xdr:col>
      <xdr:colOff>38100</xdr:colOff>
      <xdr:row>82</xdr:row>
      <xdr:rowOff>13788</xdr:rowOff>
    </xdr:to>
    <xdr:sp macro="" textlink="">
      <xdr:nvSpPr>
        <xdr:cNvPr id="673" name="フローチャート: 判断 672">
          <a:extLst>
            <a:ext uri="{FF2B5EF4-FFF2-40B4-BE49-F238E27FC236}">
              <a16:creationId xmlns:a16="http://schemas.microsoft.com/office/drawing/2014/main" id="{00000000-0008-0000-0F00-0000A1020000}"/>
            </a:ext>
          </a:extLst>
        </xdr:cNvPr>
        <xdr:cNvSpPr/>
      </xdr:nvSpPr>
      <xdr:spPr>
        <a:xfrm>
          <a:off x="13652500" y="139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80</xdr:row>
      <xdr:rowOff>30315</xdr:rowOff>
    </xdr:from>
    <xdr:ext cx="405111" cy="259045"/>
    <xdr:sp macro="" textlink="">
      <xdr:nvSpPr>
        <xdr:cNvPr id="674" name="n_3aveValue【消防施設】&#10;有形固定資産減価償却率">
          <a:extLst>
            <a:ext uri="{FF2B5EF4-FFF2-40B4-BE49-F238E27FC236}">
              <a16:creationId xmlns:a16="http://schemas.microsoft.com/office/drawing/2014/main" id="{00000000-0008-0000-0F00-0000A2020000}"/>
            </a:ext>
          </a:extLst>
        </xdr:cNvPr>
        <xdr:cNvSpPr txBox="1"/>
      </xdr:nvSpPr>
      <xdr:spPr>
        <a:xfrm>
          <a:off x="13500744" y="1374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675" name="テキスト ボックス 674">
          <a:extLst>
            <a:ext uri="{FF2B5EF4-FFF2-40B4-BE49-F238E27FC236}">
              <a16:creationId xmlns:a16="http://schemas.microsoft.com/office/drawing/2014/main" id="{00000000-0008-0000-0F00-0000A3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76" name="テキスト ボックス 675">
          <a:extLst>
            <a:ext uri="{FF2B5EF4-FFF2-40B4-BE49-F238E27FC236}">
              <a16:creationId xmlns:a16="http://schemas.microsoft.com/office/drawing/2014/main" id="{00000000-0008-0000-0F00-0000A4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77" name="テキスト ボックス 676">
          <a:extLst>
            <a:ext uri="{FF2B5EF4-FFF2-40B4-BE49-F238E27FC236}">
              <a16:creationId xmlns:a16="http://schemas.microsoft.com/office/drawing/2014/main" id="{00000000-0008-0000-0F00-0000A5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78" name="テキスト ボックス 677">
          <a:extLst>
            <a:ext uri="{FF2B5EF4-FFF2-40B4-BE49-F238E27FC236}">
              <a16:creationId xmlns:a16="http://schemas.microsoft.com/office/drawing/2014/main" id="{00000000-0008-0000-0F00-0000A6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9" name="テキスト ボックス 678">
          <a:extLst>
            <a:ext uri="{FF2B5EF4-FFF2-40B4-BE49-F238E27FC236}">
              <a16:creationId xmlns:a16="http://schemas.microsoft.com/office/drawing/2014/main" id="{00000000-0008-0000-0F00-0000A7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64044</xdr:rowOff>
    </xdr:from>
    <xdr:to>
      <xdr:col>81</xdr:col>
      <xdr:colOff>101600</xdr:colOff>
      <xdr:row>82</xdr:row>
      <xdr:rowOff>165644</xdr:rowOff>
    </xdr:to>
    <xdr:sp macro="" textlink="">
      <xdr:nvSpPr>
        <xdr:cNvPr id="680" name="楕円 679">
          <a:extLst>
            <a:ext uri="{FF2B5EF4-FFF2-40B4-BE49-F238E27FC236}">
              <a16:creationId xmlns:a16="http://schemas.microsoft.com/office/drawing/2014/main" id="{00000000-0008-0000-0F00-0000A8020000}"/>
            </a:ext>
          </a:extLst>
        </xdr:cNvPr>
        <xdr:cNvSpPr/>
      </xdr:nvSpPr>
      <xdr:spPr>
        <a:xfrm>
          <a:off x="15430500" y="1412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73842</xdr:rowOff>
    </xdr:from>
    <xdr:to>
      <xdr:col>76</xdr:col>
      <xdr:colOff>165100</xdr:colOff>
      <xdr:row>83</xdr:row>
      <xdr:rowOff>3992</xdr:rowOff>
    </xdr:to>
    <xdr:sp macro="" textlink="">
      <xdr:nvSpPr>
        <xdr:cNvPr id="681" name="楕円 680">
          <a:extLst>
            <a:ext uri="{FF2B5EF4-FFF2-40B4-BE49-F238E27FC236}">
              <a16:creationId xmlns:a16="http://schemas.microsoft.com/office/drawing/2014/main" id="{00000000-0008-0000-0F00-0000A9020000}"/>
            </a:ext>
          </a:extLst>
        </xdr:cNvPr>
        <xdr:cNvSpPr/>
      </xdr:nvSpPr>
      <xdr:spPr>
        <a:xfrm>
          <a:off x="14541500" y="1413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114844</xdr:rowOff>
    </xdr:from>
    <xdr:to>
      <xdr:col>81</xdr:col>
      <xdr:colOff>50800</xdr:colOff>
      <xdr:row>82</xdr:row>
      <xdr:rowOff>124642</xdr:rowOff>
    </xdr:to>
    <xdr:cxnSp macro="">
      <xdr:nvCxnSpPr>
        <xdr:cNvPr id="682" name="直線コネクタ 681">
          <a:extLst>
            <a:ext uri="{FF2B5EF4-FFF2-40B4-BE49-F238E27FC236}">
              <a16:creationId xmlns:a16="http://schemas.microsoft.com/office/drawing/2014/main" id="{00000000-0008-0000-0F00-0000AA020000}"/>
            </a:ext>
          </a:extLst>
        </xdr:cNvPr>
        <xdr:cNvCxnSpPr/>
      </xdr:nvCxnSpPr>
      <xdr:spPr>
        <a:xfrm flipV="1">
          <a:off x="14592300" y="14173744"/>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70576</xdr:rowOff>
    </xdr:from>
    <xdr:to>
      <xdr:col>72</xdr:col>
      <xdr:colOff>38100</xdr:colOff>
      <xdr:row>84</xdr:row>
      <xdr:rowOff>726</xdr:rowOff>
    </xdr:to>
    <xdr:sp macro="" textlink="">
      <xdr:nvSpPr>
        <xdr:cNvPr id="683" name="楕円 682">
          <a:extLst>
            <a:ext uri="{FF2B5EF4-FFF2-40B4-BE49-F238E27FC236}">
              <a16:creationId xmlns:a16="http://schemas.microsoft.com/office/drawing/2014/main" id="{00000000-0008-0000-0F00-0000AB020000}"/>
            </a:ext>
          </a:extLst>
        </xdr:cNvPr>
        <xdr:cNvSpPr/>
      </xdr:nvSpPr>
      <xdr:spPr>
        <a:xfrm>
          <a:off x="13652500" y="1430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124642</xdr:rowOff>
    </xdr:from>
    <xdr:to>
      <xdr:col>76</xdr:col>
      <xdr:colOff>114300</xdr:colOff>
      <xdr:row>83</xdr:row>
      <xdr:rowOff>121376</xdr:rowOff>
    </xdr:to>
    <xdr:cxnSp macro="">
      <xdr:nvCxnSpPr>
        <xdr:cNvPr id="684" name="直線コネクタ 683">
          <a:extLst>
            <a:ext uri="{FF2B5EF4-FFF2-40B4-BE49-F238E27FC236}">
              <a16:creationId xmlns:a16="http://schemas.microsoft.com/office/drawing/2014/main" id="{00000000-0008-0000-0F00-0000AC020000}"/>
            </a:ext>
          </a:extLst>
        </xdr:cNvPr>
        <xdr:cNvCxnSpPr/>
      </xdr:nvCxnSpPr>
      <xdr:spPr>
        <a:xfrm flipV="1">
          <a:off x="13703300" y="14183542"/>
          <a:ext cx="889000" cy="16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156771</xdr:rowOff>
    </xdr:from>
    <xdr:ext cx="405111" cy="259045"/>
    <xdr:sp macro="" textlink="">
      <xdr:nvSpPr>
        <xdr:cNvPr id="685" name="n_1mainValue【消防施設】&#10;有形固定資産減価償却率">
          <a:extLst>
            <a:ext uri="{FF2B5EF4-FFF2-40B4-BE49-F238E27FC236}">
              <a16:creationId xmlns:a16="http://schemas.microsoft.com/office/drawing/2014/main" id="{00000000-0008-0000-0F00-0000AD020000}"/>
            </a:ext>
          </a:extLst>
        </xdr:cNvPr>
        <xdr:cNvSpPr txBox="1"/>
      </xdr:nvSpPr>
      <xdr:spPr>
        <a:xfrm>
          <a:off x="15266044" y="1421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166569</xdr:rowOff>
    </xdr:from>
    <xdr:ext cx="405111" cy="259045"/>
    <xdr:sp macro="" textlink="">
      <xdr:nvSpPr>
        <xdr:cNvPr id="686" name="n_2mainValue【消防施設】&#10;有形固定資産減価償却率">
          <a:extLst>
            <a:ext uri="{FF2B5EF4-FFF2-40B4-BE49-F238E27FC236}">
              <a16:creationId xmlns:a16="http://schemas.microsoft.com/office/drawing/2014/main" id="{00000000-0008-0000-0F00-0000AE020000}"/>
            </a:ext>
          </a:extLst>
        </xdr:cNvPr>
        <xdr:cNvSpPr txBox="1"/>
      </xdr:nvSpPr>
      <xdr:spPr>
        <a:xfrm>
          <a:off x="14389744" y="14225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163303</xdr:rowOff>
    </xdr:from>
    <xdr:ext cx="405111" cy="259045"/>
    <xdr:sp macro="" textlink="">
      <xdr:nvSpPr>
        <xdr:cNvPr id="687" name="n_3mainValue【消防施設】&#10;有形固定資産減価償却率">
          <a:extLst>
            <a:ext uri="{FF2B5EF4-FFF2-40B4-BE49-F238E27FC236}">
              <a16:creationId xmlns:a16="http://schemas.microsoft.com/office/drawing/2014/main" id="{00000000-0008-0000-0F00-0000AF020000}"/>
            </a:ext>
          </a:extLst>
        </xdr:cNvPr>
        <xdr:cNvSpPr txBox="1"/>
      </xdr:nvSpPr>
      <xdr:spPr>
        <a:xfrm>
          <a:off x="13500744" y="1439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8" name="正方形/長方形 687">
          <a:extLst>
            <a:ext uri="{FF2B5EF4-FFF2-40B4-BE49-F238E27FC236}">
              <a16:creationId xmlns:a16="http://schemas.microsoft.com/office/drawing/2014/main" id="{00000000-0008-0000-0F00-0000B0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9" name="正方形/長方形 688">
          <a:extLst>
            <a:ext uri="{FF2B5EF4-FFF2-40B4-BE49-F238E27FC236}">
              <a16:creationId xmlns:a16="http://schemas.microsoft.com/office/drawing/2014/main" id="{00000000-0008-0000-0F00-0000B1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0" name="正方形/長方形 689">
          <a:extLst>
            <a:ext uri="{FF2B5EF4-FFF2-40B4-BE49-F238E27FC236}">
              <a16:creationId xmlns:a16="http://schemas.microsoft.com/office/drawing/2014/main" id="{00000000-0008-0000-0F00-0000B2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1" name="正方形/長方形 690">
          <a:extLst>
            <a:ext uri="{FF2B5EF4-FFF2-40B4-BE49-F238E27FC236}">
              <a16:creationId xmlns:a16="http://schemas.microsoft.com/office/drawing/2014/main" id="{00000000-0008-0000-0F00-0000B3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2" name="正方形/長方形 691">
          <a:extLst>
            <a:ext uri="{FF2B5EF4-FFF2-40B4-BE49-F238E27FC236}">
              <a16:creationId xmlns:a16="http://schemas.microsoft.com/office/drawing/2014/main" id="{00000000-0008-0000-0F00-0000B4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3" name="正方形/長方形 692">
          <a:extLst>
            <a:ext uri="{FF2B5EF4-FFF2-40B4-BE49-F238E27FC236}">
              <a16:creationId xmlns:a16="http://schemas.microsoft.com/office/drawing/2014/main" id="{00000000-0008-0000-0F00-0000B5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4" name="正方形/長方形 693">
          <a:extLst>
            <a:ext uri="{FF2B5EF4-FFF2-40B4-BE49-F238E27FC236}">
              <a16:creationId xmlns:a16="http://schemas.microsoft.com/office/drawing/2014/main" id="{00000000-0008-0000-0F00-0000B6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5" name="正方形/長方形 694">
          <a:extLst>
            <a:ext uri="{FF2B5EF4-FFF2-40B4-BE49-F238E27FC236}">
              <a16:creationId xmlns:a16="http://schemas.microsoft.com/office/drawing/2014/main" id="{00000000-0008-0000-0F00-0000B7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6" name="テキスト ボックス 695">
          <a:extLst>
            <a:ext uri="{FF2B5EF4-FFF2-40B4-BE49-F238E27FC236}">
              <a16:creationId xmlns:a16="http://schemas.microsoft.com/office/drawing/2014/main" id="{00000000-0008-0000-0F00-0000B8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7" name="直線コネクタ 696">
          <a:extLst>
            <a:ext uri="{FF2B5EF4-FFF2-40B4-BE49-F238E27FC236}">
              <a16:creationId xmlns:a16="http://schemas.microsoft.com/office/drawing/2014/main" id="{00000000-0008-0000-0F00-0000B9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8" name="直線コネクタ 697">
          <a:extLst>
            <a:ext uri="{FF2B5EF4-FFF2-40B4-BE49-F238E27FC236}">
              <a16:creationId xmlns:a16="http://schemas.microsoft.com/office/drawing/2014/main" id="{00000000-0008-0000-0F00-0000BA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9" name="テキスト ボックス 698">
          <a:extLst>
            <a:ext uri="{FF2B5EF4-FFF2-40B4-BE49-F238E27FC236}">
              <a16:creationId xmlns:a16="http://schemas.microsoft.com/office/drawing/2014/main" id="{00000000-0008-0000-0F00-0000BB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00" name="直線コネクタ 699">
          <a:extLst>
            <a:ext uri="{FF2B5EF4-FFF2-40B4-BE49-F238E27FC236}">
              <a16:creationId xmlns:a16="http://schemas.microsoft.com/office/drawing/2014/main" id="{00000000-0008-0000-0F00-0000BC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01" name="テキスト ボックス 700">
          <a:extLst>
            <a:ext uri="{FF2B5EF4-FFF2-40B4-BE49-F238E27FC236}">
              <a16:creationId xmlns:a16="http://schemas.microsoft.com/office/drawing/2014/main" id="{00000000-0008-0000-0F00-0000BD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2" name="直線コネクタ 701">
          <a:extLst>
            <a:ext uri="{FF2B5EF4-FFF2-40B4-BE49-F238E27FC236}">
              <a16:creationId xmlns:a16="http://schemas.microsoft.com/office/drawing/2014/main" id="{00000000-0008-0000-0F00-0000BE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3" name="テキスト ボックス 702">
          <a:extLst>
            <a:ext uri="{FF2B5EF4-FFF2-40B4-BE49-F238E27FC236}">
              <a16:creationId xmlns:a16="http://schemas.microsoft.com/office/drawing/2014/main" id="{00000000-0008-0000-0F00-0000BF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4" name="直線コネクタ 703">
          <a:extLst>
            <a:ext uri="{FF2B5EF4-FFF2-40B4-BE49-F238E27FC236}">
              <a16:creationId xmlns:a16="http://schemas.microsoft.com/office/drawing/2014/main" id="{00000000-0008-0000-0F00-0000C0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5" name="テキスト ボックス 704">
          <a:extLst>
            <a:ext uri="{FF2B5EF4-FFF2-40B4-BE49-F238E27FC236}">
              <a16:creationId xmlns:a16="http://schemas.microsoft.com/office/drawing/2014/main" id="{00000000-0008-0000-0F00-0000C1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a:extLst>
            <a:ext uri="{FF2B5EF4-FFF2-40B4-BE49-F238E27FC236}">
              <a16:creationId xmlns:a16="http://schemas.microsoft.com/office/drawing/2014/main" id="{00000000-0008-0000-0F00-0000C2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7" name="テキスト ボックス 706">
          <a:extLst>
            <a:ext uri="{FF2B5EF4-FFF2-40B4-BE49-F238E27FC236}">
              <a16:creationId xmlns:a16="http://schemas.microsoft.com/office/drawing/2014/main" id="{00000000-0008-0000-0F00-0000C3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消防施設】&#10;一人当たり面積グラフ枠">
          <a:extLst>
            <a:ext uri="{FF2B5EF4-FFF2-40B4-BE49-F238E27FC236}">
              <a16:creationId xmlns:a16="http://schemas.microsoft.com/office/drawing/2014/main" id="{00000000-0008-0000-0F00-0000C4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76963</xdr:rowOff>
    </xdr:from>
    <xdr:to>
      <xdr:col>116</xdr:col>
      <xdr:colOff>62864</xdr:colOff>
      <xdr:row>86</xdr:row>
      <xdr:rowOff>19813</xdr:rowOff>
    </xdr:to>
    <xdr:cxnSp macro="">
      <xdr:nvCxnSpPr>
        <xdr:cNvPr id="709" name="直線コネクタ 708">
          <a:extLst>
            <a:ext uri="{FF2B5EF4-FFF2-40B4-BE49-F238E27FC236}">
              <a16:creationId xmlns:a16="http://schemas.microsoft.com/office/drawing/2014/main" id="{00000000-0008-0000-0F00-0000C5020000}"/>
            </a:ext>
          </a:extLst>
        </xdr:cNvPr>
        <xdr:cNvCxnSpPr/>
      </xdr:nvCxnSpPr>
      <xdr:spPr>
        <a:xfrm flipV="1">
          <a:off x="22160864" y="13278613"/>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23640</xdr:rowOff>
    </xdr:from>
    <xdr:ext cx="469744" cy="259045"/>
    <xdr:sp macro="" textlink="">
      <xdr:nvSpPr>
        <xdr:cNvPr id="710" name="【消防施設】&#10;一人当たり面積最小値テキスト">
          <a:extLst>
            <a:ext uri="{FF2B5EF4-FFF2-40B4-BE49-F238E27FC236}">
              <a16:creationId xmlns:a16="http://schemas.microsoft.com/office/drawing/2014/main" id="{00000000-0008-0000-0F00-0000C6020000}"/>
            </a:ext>
          </a:extLst>
        </xdr:cNvPr>
        <xdr:cNvSpPr txBox="1"/>
      </xdr:nvSpPr>
      <xdr:spPr>
        <a:xfrm>
          <a:off x="22199600" y="1476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19813</xdr:rowOff>
    </xdr:from>
    <xdr:to>
      <xdr:col>116</xdr:col>
      <xdr:colOff>152400</xdr:colOff>
      <xdr:row>86</xdr:row>
      <xdr:rowOff>19813</xdr:rowOff>
    </xdr:to>
    <xdr:cxnSp macro="">
      <xdr:nvCxnSpPr>
        <xdr:cNvPr id="711" name="直線コネクタ 710">
          <a:extLst>
            <a:ext uri="{FF2B5EF4-FFF2-40B4-BE49-F238E27FC236}">
              <a16:creationId xmlns:a16="http://schemas.microsoft.com/office/drawing/2014/main" id="{00000000-0008-0000-0F00-0000C7020000}"/>
            </a:ext>
          </a:extLst>
        </xdr:cNvPr>
        <xdr:cNvCxnSpPr/>
      </xdr:nvCxnSpPr>
      <xdr:spPr>
        <a:xfrm>
          <a:off x="22072600" y="147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23640</xdr:rowOff>
    </xdr:from>
    <xdr:ext cx="469744" cy="259045"/>
    <xdr:sp macro="" textlink="">
      <xdr:nvSpPr>
        <xdr:cNvPr id="712" name="【消防施設】&#10;一人当たり面積最大値テキスト">
          <a:extLst>
            <a:ext uri="{FF2B5EF4-FFF2-40B4-BE49-F238E27FC236}">
              <a16:creationId xmlns:a16="http://schemas.microsoft.com/office/drawing/2014/main" id="{00000000-0008-0000-0F00-0000C8020000}"/>
            </a:ext>
          </a:extLst>
        </xdr:cNvPr>
        <xdr:cNvSpPr txBox="1"/>
      </xdr:nvSpPr>
      <xdr:spPr>
        <a:xfrm>
          <a:off x="22199600" y="1305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76963</xdr:rowOff>
    </xdr:from>
    <xdr:to>
      <xdr:col>116</xdr:col>
      <xdr:colOff>152400</xdr:colOff>
      <xdr:row>77</xdr:row>
      <xdr:rowOff>76963</xdr:rowOff>
    </xdr:to>
    <xdr:cxnSp macro="">
      <xdr:nvCxnSpPr>
        <xdr:cNvPr id="713" name="直線コネクタ 712">
          <a:extLst>
            <a:ext uri="{FF2B5EF4-FFF2-40B4-BE49-F238E27FC236}">
              <a16:creationId xmlns:a16="http://schemas.microsoft.com/office/drawing/2014/main" id="{00000000-0008-0000-0F00-0000C9020000}"/>
            </a:ext>
          </a:extLst>
        </xdr:cNvPr>
        <xdr:cNvCxnSpPr/>
      </xdr:nvCxnSpPr>
      <xdr:spPr>
        <a:xfrm>
          <a:off x="22072600" y="1327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59453</xdr:rowOff>
    </xdr:from>
    <xdr:ext cx="469744" cy="259045"/>
    <xdr:sp macro="" textlink="">
      <xdr:nvSpPr>
        <xdr:cNvPr id="714" name="【消防施設】&#10;一人当たり面積平均値テキスト">
          <a:extLst>
            <a:ext uri="{FF2B5EF4-FFF2-40B4-BE49-F238E27FC236}">
              <a16:creationId xmlns:a16="http://schemas.microsoft.com/office/drawing/2014/main" id="{00000000-0008-0000-0F00-0000CA020000}"/>
            </a:ext>
          </a:extLst>
        </xdr:cNvPr>
        <xdr:cNvSpPr txBox="1"/>
      </xdr:nvSpPr>
      <xdr:spPr>
        <a:xfrm>
          <a:off x="22199600" y="14289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81026</xdr:rowOff>
    </xdr:from>
    <xdr:to>
      <xdr:col>116</xdr:col>
      <xdr:colOff>114300</xdr:colOff>
      <xdr:row>84</xdr:row>
      <xdr:rowOff>11176</xdr:rowOff>
    </xdr:to>
    <xdr:sp macro="" textlink="">
      <xdr:nvSpPr>
        <xdr:cNvPr id="715" name="フローチャート: 判断 714">
          <a:extLst>
            <a:ext uri="{FF2B5EF4-FFF2-40B4-BE49-F238E27FC236}">
              <a16:creationId xmlns:a16="http://schemas.microsoft.com/office/drawing/2014/main" id="{00000000-0008-0000-0F00-0000CB020000}"/>
            </a:ext>
          </a:extLst>
        </xdr:cNvPr>
        <xdr:cNvSpPr/>
      </xdr:nvSpPr>
      <xdr:spPr>
        <a:xfrm>
          <a:off x="22110700" y="1431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90170</xdr:rowOff>
    </xdr:from>
    <xdr:to>
      <xdr:col>112</xdr:col>
      <xdr:colOff>38100</xdr:colOff>
      <xdr:row>84</xdr:row>
      <xdr:rowOff>20320</xdr:rowOff>
    </xdr:to>
    <xdr:sp macro="" textlink="">
      <xdr:nvSpPr>
        <xdr:cNvPr id="716" name="フローチャート: 判断 715">
          <a:extLst>
            <a:ext uri="{FF2B5EF4-FFF2-40B4-BE49-F238E27FC236}">
              <a16:creationId xmlns:a16="http://schemas.microsoft.com/office/drawing/2014/main" id="{00000000-0008-0000-0F00-0000CC020000}"/>
            </a:ext>
          </a:extLst>
        </xdr:cNvPr>
        <xdr:cNvSpPr/>
      </xdr:nvSpPr>
      <xdr:spPr>
        <a:xfrm>
          <a:off x="21272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36847</xdr:rowOff>
    </xdr:from>
    <xdr:ext cx="469744" cy="259045"/>
    <xdr:sp macro="" textlink="">
      <xdr:nvSpPr>
        <xdr:cNvPr id="717" name="n_1aveValue【消防施設】&#10;一人当たり面積">
          <a:extLst>
            <a:ext uri="{FF2B5EF4-FFF2-40B4-BE49-F238E27FC236}">
              <a16:creationId xmlns:a16="http://schemas.microsoft.com/office/drawing/2014/main" id="{00000000-0008-0000-0F00-0000CD020000}"/>
            </a:ext>
          </a:extLst>
        </xdr:cNvPr>
        <xdr:cNvSpPr txBox="1"/>
      </xdr:nvSpPr>
      <xdr:spPr>
        <a:xfrm>
          <a:off x="210757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108458</xdr:rowOff>
    </xdr:from>
    <xdr:to>
      <xdr:col>107</xdr:col>
      <xdr:colOff>101600</xdr:colOff>
      <xdr:row>84</xdr:row>
      <xdr:rowOff>38608</xdr:rowOff>
    </xdr:to>
    <xdr:sp macro="" textlink="">
      <xdr:nvSpPr>
        <xdr:cNvPr id="718" name="フローチャート: 判断 717">
          <a:extLst>
            <a:ext uri="{FF2B5EF4-FFF2-40B4-BE49-F238E27FC236}">
              <a16:creationId xmlns:a16="http://schemas.microsoft.com/office/drawing/2014/main" id="{00000000-0008-0000-0F00-0000CE020000}"/>
            </a:ext>
          </a:extLst>
        </xdr:cNvPr>
        <xdr:cNvSpPr/>
      </xdr:nvSpPr>
      <xdr:spPr>
        <a:xfrm>
          <a:off x="20383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55135</xdr:rowOff>
    </xdr:from>
    <xdr:ext cx="469744" cy="259045"/>
    <xdr:sp macro="" textlink="">
      <xdr:nvSpPr>
        <xdr:cNvPr id="719" name="n_2aveValue【消防施設】&#10;一人当たり面積">
          <a:extLst>
            <a:ext uri="{FF2B5EF4-FFF2-40B4-BE49-F238E27FC236}">
              <a16:creationId xmlns:a16="http://schemas.microsoft.com/office/drawing/2014/main" id="{00000000-0008-0000-0F00-0000CF020000}"/>
            </a:ext>
          </a:extLst>
        </xdr:cNvPr>
        <xdr:cNvSpPr txBox="1"/>
      </xdr:nvSpPr>
      <xdr:spPr>
        <a:xfrm>
          <a:off x="201994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83</xdr:row>
      <xdr:rowOff>108458</xdr:rowOff>
    </xdr:from>
    <xdr:to>
      <xdr:col>102</xdr:col>
      <xdr:colOff>165100</xdr:colOff>
      <xdr:row>84</xdr:row>
      <xdr:rowOff>38608</xdr:rowOff>
    </xdr:to>
    <xdr:sp macro="" textlink="">
      <xdr:nvSpPr>
        <xdr:cNvPr id="720" name="フローチャート: 判断 719">
          <a:extLst>
            <a:ext uri="{FF2B5EF4-FFF2-40B4-BE49-F238E27FC236}">
              <a16:creationId xmlns:a16="http://schemas.microsoft.com/office/drawing/2014/main" id="{00000000-0008-0000-0F00-0000D0020000}"/>
            </a:ext>
          </a:extLst>
        </xdr:cNvPr>
        <xdr:cNvSpPr/>
      </xdr:nvSpPr>
      <xdr:spPr>
        <a:xfrm>
          <a:off x="19494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82</xdr:row>
      <xdr:rowOff>55135</xdr:rowOff>
    </xdr:from>
    <xdr:ext cx="469744" cy="259045"/>
    <xdr:sp macro="" textlink="">
      <xdr:nvSpPr>
        <xdr:cNvPr id="721" name="n_3aveValue【消防施設】&#10;一人当たり面積">
          <a:extLst>
            <a:ext uri="{FF2B5EF4-FFF2-40B4-BE49-F238E27FC236}">
              <a16:creationId xmlns:a16="http://schemas.microsoft.com/office/drawing/2014/main" id="{00000000-0008-0000-0F00-0000D1020000}"/>
            </a:ext>
          </a:extLst>
        </xdr:cNvPr>
        <xdr:cNvSpPr txBox="1"/>
      </xdr:nvSpPr>
      <xdr:spPr>
        <a:xfrm>
          <a:off x="193104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00000000-0008-0000-0F00-0000D2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00000000-0008-0000-0F00-0000D3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00000000-0008-0000-0F00-0000D4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00000000-0008-0000-0F00-0000D5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6" name="テキスト ボックス 725">
          <a:extLst>
            <a:ext uri="{FF2B5EF4-FFF2-40B4-BE49-F238E27FC236}">
              <a16:creationId xmlns:a16="http://schemas.microsoft.com/office/drawing/2014/main" id="{00000000-0008-0000-0F00-0000D6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99313</xdr:rowOff>
    </xdr:from>
    <xdr:to>
      <xdr:col>112</xdr:col>
      <xdr:colOff>38100</xdr:colOff>
      <xdr:row>86</xdr:row>
      <xdr:rowOff>29463</xdr:rowOff>
    </xdr:to>
    <xdr:sp macro="" textlink="">
      <xdr:nvSpPr>
        <xdr:cNvPr id="727" name="楕円 726">
          <a:extLst>
            <a:ext uri="{FF2B5EF4-FFF2-40B4-BE49-F238E27FC236}">
              <a16:creationId xmlns:a16="http://schemas.microsoft.com/office/drawing/2014/main" id="{00000000-0008-0000-0F00-0000D7020000}"/>
            </a:ext>
          </a:extLst>
        </xdr:cNvPr>
        <xdr:cNvSpPr/>
      </xdr:nvSpPr>
      <xdr:spPr>
        <a:xfrm>
          <a:off x="21272500" y="1467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108458</xdr:rowOff>
    </xdr:from>
    <xdr:to>
      <xdr:col>107</xdr:col>
      <xdr:colOff>101600</xdr:colOff>
      <xdr:row>86</xdr:row>
      <xdr:rowOff>38608</xdr:rowOff>
    </xdr:to>
    <xdr:sp macro="" textlink="">
      <xdr:nvSpPr>
        <xdr:cNvPr id="728" name="楕円 727">
          <a:extLst>
            <a:ext uri="{FF2B5EF4-FFF2-40B4-BE49-F238E27FC236}">
              <a16:creationId xmlns:a16="http://schemas.microsoft.com/office/drawing/2014/main" id="{00000000-0008-0000-0F00-0000D8020000}"/>
            </a:ext>
          </a:extLst>
        </xdr:cNvPr>
        <xdr:cNvSpPr/>
      </xdr:nvSpPr>
      <xdr:spPr>
        <a:xfrm>
          <a:off x="20383500" y="146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150113</xdr:rowOff>
    </xdr:from>
    <xdr:to>
      <xdr:col>111</xdr:col>
      <xdr:colOff>177800</xdr:colOff>
      <xdr:row>85</xdr:row>
      <xdr:rowOff>159258</xdr:rowOff>
    </xdr:to>
    <xdr:cxnSp macro="">
      <xdr:nvCxnSpPr>
        <xdr:cNvPr id="729" name="直線コネクタ 728">
          <a:extLst>
            <a:ext uri="{FF2B5EF4-FFF2-40B4-BE49-F238E27FC236}">
              <a16:creationId xmlns:a16="http://schemas.microsoft.com/office/drawing/2014/main" id="{00000000-0008-0000-0F00-0000D9020000}"/>
            </a:ext>
          </a:extLst>
        </xdr:cNvPr>
        <xdr:cNvCxnSpPr/>
      </xdr:nvCxnSpPr>
      <xdr:spPr>
        <a:xfrm flipV="1">
          <a:off x="20434300" y="14723363"/>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108458</xdr:rowOff>
    </xdr:from>
    <xdr:to>
      <xdr:col>102</xdr:col>
      <xdr:colOff>165100</xdr:colOff>
      <xdr:row>86</xdr:row>
      <xdr:rowOff>38608</xdr:rowOff>
    </xdr:to>
    <xdr:sp macro="" textlink="">
      <xdr:nvSpPr>
        <xdr:cNvPr id="730" name="楕円 729">
          <a:extLst>
            <a:ext uri="{FF2B5EF4-FFF2-40B4-BE49-F238E27FC236}">
              <a16:creationId xmlns:a16="http://schemas.microsoft.com/office/drawing/2014/main" id="{00000000-0008-0000-0F00-0000DA020000}"/>
            </a:ext>
          </a:extLst>
        </xdr:cNvPr>
        <xdr:cNvSpPr/>
      </xdr:nvSpPr>
      <xdr:spPr>
        <a:xfrm>
          <a:off x="19494500" y="146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159258</xdr:rowOff>
    </xdr:from>
    <xdr:to>
      <xdr:col>107</xdr:col>
      <xdr:colOff>50800</xdr:colOff>
      <xdr:row>85</xdr:row>
      <xdr:rowOff>159258</xdr:rowOff>
    </xdr:to>
    <xdr:cxnSp macro="">
      <xdr:nvCxnSpPr>
        <xdr:cNvPr id="731" name="直線コネクタ 730">
          <a:extLst>
            <a:ext uri="{FF2B5EF4-FFF2-40B4-BE49-F238E27FC236}">
              <a16:creationId xmlns:a16="http://schemas.microsoft.com/office/drawing/2014/main" id="{00000000-0008-0000-0F00-0000DB020000}"/>
            </a:ext>
          </a:extLst>
        </xdr:cNvPr>
        <xdr:cNvCxnSpPr/>
      </xdr:nvCxnSpPr>
      <xdr:spPr>
        <a:xfrm>
          <a:off x="19545300" y="147325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20590</xdr:rowOff>
    </xdr:from>
    <xdr:ext cx="469744" cy="259045"/>
    <xdr:sp macro="" textlink="">
      <xdr:nvSpPr>
        <xdr:cNvPr id="732" name="n_1mainValue【消防施設】&#10;一人当たり面積">
          <a:extLst>
            <a:ext uri="{FF2B5EF4-FFF2-40B4-BE49-F238E27FC236}">
              <a16:creationId xmlns:a16="http://schemas.microsoft.com/office/drawing/2014/main" id="{00000000-0008-0000-0F00-0000DC020000}"/>
            </a:ext>
          </a:extLst>
        </xdr:cNvPr>
        <xdr:cNvSpPr txBox="1"/>
      </xdr:nvSpPr>
      <xdr:spPr>
        <a:xfrm>
          <a:off x="21075727" y="1476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29735</xdr:rowOff>
    </xdr:from>
    <xdr:ext cx="469744" cy="259045"/>
    <xdr:sp macro="" textlink="">
      <xdr:nvSpPr>
        <xdr:cNvPr id="733" name="n_2mainValue【消防施設】&#10;一人当たり面積">
          <a:extLst>
            <a:ext uri="{FF2B5EF4-FFF2-40B4-BE49-F238E27FC236}">
              <a16:creationId xmlns:a16="http://schemas.microsoft.com/office/drawing/2014/main" id="{00000000-0008-0000-0F00-0000DD020000}"/>
            </a:ext>
          </a:extLst>
        </xdr:cNvPr>
        <xdr:cNvSpPr txBox="1"/>
      </xdr:nvSpPr>
      <xdr:spPr>
        <a:xfrm>
          <a:off x="20199427" y="1477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29735</xdr:rowOff>
    </xdr:from>
    <xdr:ext cx="469744" cy="259045"/>
    <xdr:sp macro="" textlink="">
      <xdr:nvSpPr>
        <xdr:cNvPr id="734" name="n_3mainValue【消防施設】&#10;一人当たり面積">
          <a:extLst>
            <a:ext uri="{FF2B5EF4-FFF2-40B4-BE49-F238E27FC236}">
              <a16:creationId xmlns:a16="http://schemas.microsoft.com/office/drawing/2014/main" id="{00000000-0008-0000-0F00-0000DE020000}"/>
            </a:ext>
          </a:extLst>
        </xdr:cNvPr>
        <xdr:cNvSpPr txBox="1"/>
      </xdr:nvSpPr>
      <xdr:spPr>
        <a:xfrm>
          <a:off x="19310427" y="1477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a:extLst>
            <a:ext uri="{FF2B5EF4-FFF2-40B4-BE49-F238E27FC236}">
              <a16:creationId xmlns:a16="http://schemas.microsoft.com/office/drawing/2014/main" id="{00000000-0008-0000-0F00-0000DF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a:extLst>
            <a:ext uri="{FF2B5EF4-FFF2-40B4-BE49-F238E27FC236}">
              <a16:creationId xmlns:a16="http://schemas.microsoft.com/office/drawing/2014/main" id="{00000000-0008-0000-0F00-0000E0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a:extLst>
            <a:ext uri="{FF2B5EF4-FFF2-40B4-BE49-F238E27FC236}">
              <a16:creationId xmlns:a16="http://schemas.microsoft.com/office/drawing/2014/main" id="{00000000-0008-0000-0F00-0000E1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a:extLst>
            <a:ext uri="{FF2B5EF4-FFF2-40B4-BE49-F238E27FC236}">
              <a16:creationId xmlns:a16="http://schemas.microsoft.com/office/drawing/2014/main" id="{00000000-0008-0000-0F00-0000E2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a:extLst>
            <a:ext uri="{FF2B5EF4-FFF2-40B4-BE49-F238E27FC236}">
              <a16:creationId xmlns:a16="http://schemas.microsoft.com/office/drawing/2014/main" id="{00000000-0008-0000-0F00-0000E3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a:extLst>
            <a:ext uri="{FF2B5EF4-FFF2-40B4-BE49-F238E27FC236}">
              <a16:creationId xmlns:a16="http://schemas.microsoft.com/office/drawing/2014/main" id="{00000000-0008-0000-0F00-0000E4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a:extLst>
            <a:ext uri="{FF2B5EF4-FFF2-40B4-BE49-F238E27FC236}">
              <a16:creationId xmlns:a16="http://schemas.microsoft.com/office/drawing/2014/main" id="{00000000-0008-0000-0F00-0000E5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a:extLst>
            <a:ext uri="{FF2B5EF4-FFF2-40B4-BE49-F238E27FC236}">
              <a16:creationId xmlns:a16="http://schemas.microsoft.com/office/drawing/2014/main" id="{00000000-0008-0000-0F00-0000E6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3" name="テキスト ボックス 742">
          <a:extLst>
            <a:ext uri="{FF2B5EF4-FFF2-40B4-BE49-F238E27FC236}">
              <a16:creationId xmlns:a16="http://schemas.microsoft.com/office/drawing/2014/main" id="{00000000-0008-0000-0F00-0000E7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a:extLst>
            <a:ext uri="{FF2B5EF4-FFF2-40B4-BE49-F238E27FC236}">
              <a16:creationId xmlns:a16="http://schemas.microsoft.com/office/drawing/2014/main" id="{00000000-0008-0000-0F00-0000E8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45" name="直線コネクタ 744">
          <a:extLst>
            <a:ext uri="{FF2B5EF4-FFF2-40B4-BE49-F238E27FC236}">
              <a16:creationId xmlns:a16="http://schemas.microsoft.com/office/drawing/2014/main" id="{00000000-0008-0000-0F00-0000E9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46" name="テキスト ボックス 745">
          <a:extLst>
            <a:ext uri="{FF2B5EF4-FFF2-40B4-BE49-F238E27FC236}">
              <a16:creationId xmlns:a16="http://schemas.microsoft.com/office/drawing/2014/main" id="{00000000-0008-0000-0F00-0000EA020000}"/>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7" name="直線コネクタ 746">
          <a:extLst>
            <a:ext uri="{FF2B5EF4-FFF2-40B4-BE49-F238E27FC236}">
              <a16:creationId xmlns:a16="http://schemas.microsoft.com/office/drawing/2014/main" id="{00000000-0008-0000-0F00-0000EB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8" name="テキスト ボックス 747">
          <a:extLst>
            <a:ext uri="{FF2B5EF4-FFF2-40B4-BE49-F238E27FC236}">
              <a16:creationId xmlns:a16="http://schemas.microsoft.com/office/drawing/2014/main" id="{00000000-0008-0000-0F00-0000EC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9" name="直線コネクタ 748">
          <a:extLst>
            <a:ext uri="{FF2B5EF4-FFF2-40B4-BE49-F238E27FC236}">
              <a16:creationId xmlns:a16="http://schemas.microsoft.com/office/drawing/2014/main" id="{00000000-0008-0000-0F00-0000ED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0" name="テキスト ボックス 749">
          <a:extLst>
            <a:ext uri="{FF2B5EF4-FFF2-40B4-BE49-F238E27FC236}">
              <a16:creationId xmlns:a16="http://schemas.microsoft.com/office/drawing/2014/main" id="{00000000-0008-0000-0F00-0000EE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1" name="直線コネクタ 750">
          <a:extLst>
            <a:ext uri="{FF2B5EF4-FFF2-40B4-BE49-F238E27FC236}">
              <a16:creationId xmlns:a16="http://schemas.microsoft.com/office/drawing/2014/main" id="{00000000-0008-0000-0F00-0000EF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2" name="テキスト ボックス 751">
          <a:extLst>
            <a:ext uri="{FF2B5EF4-FFF2-40B4-BE49-F238E27FC236}">
              <a16:creationId xmlns:a16="http://schemas.microsoft.com/office/drawing/2014/main" id="{00000000-0008-0000-0F00-0000F0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3" name="直線コネクタ 752">
          <a:extLst>
            <a:ext uri="{FF2B5EF4-FFF2-40B4-BE49-F238E27FC236}">
              <a16:creationId xmlns:a16="http://schemas.microsoft.com/office/drawing/2014/main" id="{00000000-0008-0000-0F00-0000F1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4" name="テキスト ボックス 753">
          <a:extLst>
            <a:ext uri="{FF2B5EF4-FFF2-40B4-BE49-F238E27FC236}">
              <a16:creationId xmlns:a16="http://schemas.microsoft.com/office/drawing/2014/main" id="{00000000-0008-0000-0F00-0000F2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5" name="直線コネクタ 754">
          <a:extLst>
            <a:ext uri="{FF2B5EF4-FFF2-40B4-BE49-F238E27FC236}">
              <a16:creationId xmlns:a16="http://schemas.microsoft.com/office/drawing/2014/main" id="{00000000-0008-0000-0F00-0000F3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56" name="テキスト ボックス 755">
          <a:extLst>
            <a:ext uri="{FF2B5EF4-FFF2-40B4-BE49-F238E27FC236}">
              <a16:creationId xmlns:a16="http://schemas.microsoft.com/office/drawing/2014/main" id="{00000000-0008-0000-0F00-0000F4020000}"/>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7" name="直線コネクタ 756">
          <a:extLst>
            <a:ext uri="{FF2B5EF4-FFF2-40B4-BE49-F238E27FC236}">
              <a16:creationId xmlns:a16="http://schemas.microsoft.com/office/drawing/2014/main" id="{00000000-0008-0000-0F00-0000F5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58" name="テキスト ボックス 757">
          <a:extLst>
            <a:ext uri="{FF2B5EF4-FFF2-40B4-BE49-F238E27FC236}">
              <a16:creationId xmlns:a16="http://schemas.microsoft.com/office/drawing/2014/main" id="{00000000-0008-0000-0F00-0000F602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9" name="【庁舎】&#10;有形固定資産減価償却率グラフ枠">
          <a:extLst>
            <a:ext uri="{FF2B5EF4-FFF2-40B4-BE49-F238E27FC236}">
              <a16:creationId xmlns:a16="http://schemas.microsoft.com/office/drawing/2014/main" id="{00000000-0008-0000-0F00-0000F7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12519</xdr:rowOff>
    </xdr:to>
    <xdr:cxnSp macro="">
      <xdr:nvCxnSpPr>
        <xdr:cNvPr id="760" name="直線コネクタ 759">
          <a:extLst>
            <a:ext uri="{FF2B5EF4-FFF2-40B4-BE49-F238E27FC236}">
              <a16:creationId xmlns:a16="http://schemas.microsoft.com/office/drawing/2014/main" id="{00000000-0008-0000-0F00-0000F8020000}"/>
            </a:ext>
          </a:extLst>
        </xdr:cNvPr>
        <xdr:cNvCxnSpPr/>
      </xdr:nvCxnSpPr>
      <xdr:spPr>
        <a:xfrm flipV="1">
          <a:off x="16318864" y="17090571"/>
          <a:ext cx="0" cy="1438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16346</xdr:rowOff>
    </xdr:from>
    <xdr:ext cx="405111" cy="259045"/>
    <xdr:sp macro="" textlink="">
      <xdr:nvSpPr>
        <xdr:cNvPr id="761" name="【庁舎】&#10;有形固定資産減価償却率最小値テキスト">
          <a:extLst>
            <a:ext uri="{FF2B5EF4-FFF2-40B4-BE49-F238E27FC236}">
              <a16:creationId xmlns:a16="http://schemas.microsoft.com/office/drawing/2014/main" id="{00000000-0008-0000-0F00-0000F9020000}"/>
            </a:ext>
          </a:extLst>
        </xdr:cNvPr>
        <xdr:cNvSpPr txBox="1"/>
      </xdr:nvSpPr>
      <xdr:spPr>
        <a:xfrm>
          <a:off x="16357600" y="18532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12519</xdr:rowOff>
    </xdr:from>
    <xdr:to>
      <xdr:col>86</xdr:col>
      <xdr:colOff>25400</xdr:colOff>
      <xdr:row>108</xdr:row>
      <xdr:rowOff>12519</xdr:rowOff>
    </xdr:to>
    <xdr:cxnSp macro="">
      <xdr:nvCxnSpPr>
        <xdr:cNvPr id="762" name="直線コネクタ 761">
          <a:extLst>
            <a:ext uri="{FF2B5EF4-FFF2-40B4-BE49-F238E27FC236}">
              <a16:creationId xmlns:a16="http://schemas.microsoft.com/office/drawing/2014/main" id="{00000000-0008-0000-0F00-0000FA020000}"/>
            </a:ext>
          </a:extLst>
        </xdr:cNvPr>
        <xdr:cNvCxnSpPr/>
      </xdr:nvCxnSpPr>
      <xdr:spPr>
        <a:xfrm>
          <a:off x="16230600" y="1852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63" name="【庁舎】&#10;有形固定資産減価償却率最大値テキスト">
          <a:extLst>
            <a:ext uri="{FF2B5EF4-FFF2-40B4-BE49-F238E27FC236}">
              <a16:creationId xmlns:a16="http://schemas.microsoft.com/office/drawing/2014/main" id="{00000000-0008-0000-0F00-0000FB020000}"/>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64" name="直線コネクタ 763">
          <a:extLst>
            <a:ext uri="{FF2B5EF4-FFF2-40B4-BE49-F238E27FC236}">
              <a16:creationId xmlns:a16="http://schemas.microsoft.com/office/drawing/2014/main" id="{00000000-0008-0000-0F00-0000FC020000}"/>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36484</xdr:rowOff>
    </xdr:from>
    <xdr:ext cx="405111" cy="259045"/>
    <xdr:sp macro="" textlink="">
      <xdr:nvSpPr>
        <xdr:cNvPr id="765" name="【庁舎】&#10;有形固定資産減価償却率平均値テキスト">
          <a:extLst>
            <a:ext uri="{FF2B5EF4-FFF2-40B4-BE49-F238E27FC236}">
              <a16:creationId xmlns:a16="http://schemas.microsoft.com/office/drawing/2014/main" id="{00000000-0008-0000-0F00-0000FD020000}"/>
            </a:ext>
          </a:extLst>
        </xdr:cNvPr>
        <xdr:cNvSpPr txBox="1"/>
      </xdr:nvSpPr>
      <xdr:spPr>
        <a:xfrm>
          <a:off x="16357600" y="176958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58057</xdr:rowOff>
    </xdr:from>
    <xdr:to>
      <xdr:col>85</xdr:col>
      <xdr:colOff>177800</xdr:colOff>
      <xdr:row>103</xdr:row>
      <xdr:rowOff>159657</xdr:rowOff>
    </xdr:to>
    <xdr:sp macro="" textlink="">
      <xdr:nvSpPr>
        <xdr:cNvPr id="766" name="フローチャート: 判断 765">
          <a:extLst>
            <a:ext uri="{FF2B5EF4-FFF2-40B4-BE49-F238E27FC236}">
              <a16:creationId xmlns:a16="http://schemas.microsoft.com/office/drawing/2014/main" id="{00000000-0008-0000-0F00-0000FE020000}"/>
            </a:ext>
          </a:extLst>
        </xdr:cNvPr>
        <xdr:cNvSpPr/>
      </xdr:nvSpPr>
      <xdr:spPr>
        <a:xfrm>
          <a:off x="16268700" y="1771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66221</xdr:rowOff>
    </xdr:from>
    <xdr:to>
      <xdr:col>81</xdr:col>
      <xdr:colOff>101600</xdr:colOff>
      <xdr:row>103</xdr:row>
      <xdr:rowOff>167821</xdr:rowOff>
    </xdr:to>
    <xdr:sp macro="" textlink="">
      <xdr:nvSpPr>
        <xdr:cNvPr id="767" name="フローチャート: 判断 766">
          <a:extLst>
            <a:ext uri="{FF2B5EF4-FFF2-40B4-BE49-F238E27FC236}">
              <a16:creationId xmlns:a16="http://schemas.microsoft.com/office/drawing/2014/main" id="{00000000-0008-0000-0F00-0000FF020000}"/>
            </a:ext>
          </a:extLst>
        </xdr:cNvPr>
        <xdr:cNvSpPr/>
      </xdr:nvSpPr>
      <xdr:spPr>
        <a:xfrm>
          <a:off x="15430500" y="1772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158948</xdr:rowOff>
    </xdr:from>
    <xdr:ext cx="405111" cy="259045"/>
    <xdr:sp macro="" textlink="">
      <xdr:nvSpPr>
        <xdr:cNvPr id="768" name="n_1aveValue【庁舎】&#10;有形固定資産減価償却率">
          <a:extLst>
            <a:ext uri="{FF2B5EF4-FFF2-40B4-BE49-F238E27FC236}">
              <a16:creationId xmlns:a16="http://schemas.microsoft.com/office/drawing/2014/main" id="{00000000-0008-0000-0F00-000000030000}"/>
            </a:ext>
          </a:extLst>
        </xdr:cNvPr>
        <xdr:cNvSpPr txBox="1"/>
      </xdr:nvSpPr>
      <xdr:spPr>
        <a:xfrm>
          <a:off x="15266044" y="17818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36830</xdr:rowOff>
    </xdr:from>
    <xdr:to>
      <xdr:col>76</xdr:col>
      <xdr:colOff>165100</xdr:colOff>
      <xdr:row>103</xdr:row>
      <xdr:rowOff>138430</xdr:rowOff>
    </xdr:to>
    <xdr:sp macro="" textlink="">
      <xdr:nvSpPr>
        <xdr:cNvPr id="769" name="フローチャート: 判断 768">
          <a:extLst>
            <a:ext uri="{FF2B5EF4-FFF2-40B4-BE49-F238E27FC236}">
              <a16:creationId xmlns:a16="http://schemas.microsoft.com/office/drawing/2014/main" id="{00000000-0008-0000-0F00-000001030000}"/>
            </a:ext>
          </a:extLst>
        </xdr:cNvPr>
        <xdr:cNvSpPr/>
      </xdr:nvSpPr>
      <xdr:spPr>
        <a:xfrm>
          <a:off x="14541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129557</xdr:rowOff>
    </xdr:from>
    <xdr:ext cx="405111" cy="259045"/>
    <xdr:sp macro="" textlink="">
      <xdr:nvSpPr>
        <xdr:cNvPr id="770" name="n_2aveValue【庁舎】&#10;有形固定資産減価償却率">
          <a:extLst>
            <a:ext uri="{FF2B5EF4-FFF2-40B4-BE49-F238E27FC236}">
              <a16:creationId xmlns:a16="http://schemas.microsoft.com/office/drawing/2014/main" id="{00000000-0008-0000-0F00-000002030000}"/>
            </a:ext>
          </a:extLst>
        </xdr:cNvPr>
        <xdr:cNvSpPr txBox="1"/>
      </xdr:nvSpPr>
      <xdr:spPr>
        <a:xfrm>
          <a:off x="14389744" y="1778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74386</xdr:rowOff>
    </xdr:from>
    <xdr:to>
      <xdr:col>72</xdr:col>
      <xdr:colOff>38100</xdr:colOff>
      <xdr:row>104</xdr:row>
      <xdr:rowOff>4536</xdr:rowOff>
    </xdr:to>
    <xdr:sp macro="" textlink="">
      <xdr:nvSpPr>
        <xdr:cNvPr id="771" name="フローチャート: 判断 770">
          <a:extLst>
            <a:ext uri="{FF2B5EF4-FFF2-40B4-BE49-F238E27FC236}">
              <a16:creationId xmlns:a16="http://schemas.microsoft.com/office/drawing/2014/main" id="{00000000-0008-0000-0F00-000003030000}"/>
            </a:ext>
          </a:extLst>
        </xdr:cNvPr>
        <xdr:cNvSpPr/>
      </xdr:nvSpPr>
      <xdr:spPr>
        <a:xfrm>
          <a:off x="13652500" y="1773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102</xdr:row>
      <xdr:rowOff>21063</xdr:rowOff>
    </xdr:from>
    <xdr:ext cx="405111" cy="259045"/>
    <xdr:sp macro="" textlink="">
      <xdr:nvSpPr>
        <xdr:cNvPr id="772" name="n_3aveValue【庁舎】&#10;有形固定資産減価償却率">
          <a:extLst>
            <a:ext uri="{FF2B5EF4-FFF2-40B4-BE49-F238E27FC236}">
              <a16:creationId xmlns:a16="http://schemas.microsoft.com/office/drawing/2014/main" id="{00000000-0008-0000-0F00-000004030000}"/>
            </a:ext>
          </a:extLst>
        </xdr:cNvPr>
        <xdr:cNvSpPr txBox="1"/>
      </xdr:nvSpPr>
      <xdr:spPr>
        <a:xfrm>
          <a:off x="13500744" y="1750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00000000-0008-0000-0F00-000005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0000000-0008-0000-0F00-000006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F00-000007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F00-000008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F00-000009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126637</xdr:rowOff>
    </xdr:from>
    <xdr:to>
      <xdr:col>81</xdr:col>
      <xdr:colOff>101600</xdr:colOff>
      <xdr:row>101</xdr:row>
      <xdr:rowOff>56787</xdr:rowOff>
    </xdr:to>
    <xdr:sp macro="" textlink="">
      <xdr:nvSpPr>
        <xdr:cNvPr id="778" name="楕円 777">
          <a:extLst>
            <a:ext uri="{FF2B5EF4-FFF2-40B4-BE49-F238E27FC236}">
              <a16:creationId xmlns:a16="http://schemas.microsoft.com/office/drawing/2014/main" id="{00000000-0008-0000-0F00-00000A030000}"/>
            </a:ext>
          </a:extLst>
        </xdr:cNvPr>
        <xdr:cNvSpPr/>
      </xdr:nvSpPr>
      <xdr:spPr>
        <a:xfrm>
          <a:off x="15430500" y="1727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100</xdr:row>
      <xdr:rowOff>149498</xdr:rowOff>
    </xdr:from>
    <xdr:to>
      <xdr:col>76</xdr:col>
      <xdr:colOff>165100</xdr:colOff>
      <xdr:row>101</xdr:row>
      <xdr:rowOff>79648</xdr:rowOff>
    </xdr:to>
    <xdr:sp macro="" textlink="">
      <xdr:nvSpPr>
        <xdr:cNvPr id="779" name="楕円 778">
          <a:extLst>
            <a:ext uri="{FF2B5EF4-FFF2-40B4-BE49-F238E27FC236}">
              <a16:creationId xmlns:a16="http://schemas.microsoft.com/office/drawing/2014/main" id="{00000000-0008-0000-0F00-00000B030000}"/>
            </a:ext>
          </a:extLst>
        </xdr:cNvPr>
        <xdr:cNvSpPr/>
      </xdr:nvSpPr>
      <xdr:spPr>
        <a:xfrm>
          <a:off x="14541500" y="1729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5987</xdr:rowOff>
    </xdr:from>
    <xdr:to>
      <xdr:col>81</xdr:col>
      <xdr:colOff>50800</xdr:colOff>
      <xdr:row>101</xdr:row>
      <xdr:rowOff>28848</xdr:rowOff>
    </xdr:to>
    <xdr:cxnSp macro="">
      <xdr:nvCxnSpPr>
        <xdr:cNvPr id="780" name="直線コネクタ 779">
          <a:extLst>
            <a:ext uri="{FF2B5EF4-FFF2-40B4-BE49-F238E27FC236}">
              <a16:creationId xmlns:a16="http://schemas.microsoft.com/office/drawing/2014/main" id="{00000000-0008-0000-0F00-00000C030000}"/>
            </a:ext>
          </a:extLst>
        </xdr:cNvPr>
        <xdr:cNvCxnSpPr/>
      </xdr:nvCxnSpPr>
      <xdr:spPr>
        <a:xfrm flipV="1">
          <a:off x="14592300" y="17322437"/>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12337</xdr:rowOff>
    </xdr:from>
    <xdr:to>
      <xdr:col>72</xdr:col>
      <xdr:colOff>38100</xdr:colOff>
      <xdr:row>104</xdr:row>
      <xdr:rowOff>113937</xdr:rowOff>
    </xdr:to>
    <xdr:sp macro="" textlink="">
      <xdr:nvSpPr>
        <xdr:cNvPr id="781" name="楕円 780">
          <a:extLst>
            <a:ext uri="{FF2B5EF4-FFF2-40B4-BE49-F238E27FC236}">
              <a16:creationId xmlns:a16="http://schemas.microsoft.com/office/drawing/2014/main" id="{00000000-0008-0000-0F00-00000D030000}"/>
            </a:ext>
          </a:extLst>
        </xdr:cNvPr>
        <xdr:cNvSpPr/>
      </xdr:nvSpPr>
      <xdr:spPr>
        <a:xfrm>
          <a:off x="13652500" y="1784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28848</xdr:rowOff>
    </xdr:from>
    <xdr:to>
      <xdr:col>76</xdr:col>
      <xdr:colOff>114300</xdr:colOff>
      <xdr:row>104</xdr:row>
      <xdr:rowOff>63137</xdr:rowOff>
    </xdr:to>
    <xdr:cxnSp macro="">
      <xdr:nvCxnSpPr>
        <xdr:cNvPr id="782" name="直線コネクタ 781">
          <a:extLst>
            <a:ext uri="{FF2B5EF4-FFF2-40B4-BE49-F238E27FC236}">
              <a16:creationId xmlns:a16="http://schemas.microsoft.com/office/drawing/2014/main" id="{00000000-0008-0000-0F00-00000E030000}"/>
            </a:ext>
          </a:extLst>
        </xdr:cNvPr>
        <xdr:cNvCxnSpPr/>
      </xdr:nvCxnSpPr>
      <xdr:spPr>
        <a:xfrm flipV="1">
          <a:off x="13703300" y="17345298"/>
          <a:ext cx="889000" cy="54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99</xdr:row>
      <xdr:rowOff>73314</xdr:rowOff>
    </xdr:from>
    <xdr:ext cx="405111" cy="259045"/>
    <xdr:sp macro="" textlink="">
      <xdr:nvSpPr>
        <xdr:cNvPr id="783" name="n_1mainValue【庁舎】&#10;有形固定資産減価償却率">
          <a:extLst>
            <a:ext uri="{FF2B5EF4-FFF2-40B4-BE49-F238E27FC236}">
              <a16:creationId xmlns:a16="http://schemas.microsoft.com/office/drawing/2014/main" id="{00000000-0008-0000-0F00-00000F030000}"/>
            </a:ext>
          </a:extLst>
        </xdr:cNvPr>
        <xdr:cNvSpPr txBox="1"/>
      </xdr:nvSpPr>
      <xdr:spPr>
        <a:xfrm>
          <a:off x="15266044" y="17046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96175</xdr:rowOff>
    </xdr:from>
    <xdr:ext cx="405111" cy="259045"/>
    <xdr:sp macro="" textlink="">
      <xdr:nvSpPr>
        <xdr:cNvPr id="784" name="n_2mainValue【庁舎】&#10;有形固定資産減価償却率">
          <a:extLst>
            <a:ext uri="{FF2B5EF4-FFF2-40B4-BE49-F238E27FC236}">
              <a16:creationId xmlns:a16="http://schemas.microsoft.com/office/drawing/2014/main" id="{00000000-0008-0000-0F00-000010030000}"/>
            </a:ext>
          </a:extLst>
        </xdr:cNvPr>
        <xdr:cNvSpPr txBox="1"/>
      </xdr:nvSpPr>
      <xdr:spPr>
        <a:xfrm>
          <a:off x="14389744" y="17069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105064</xdr:rowOff>
    </xdr:from>
    <xdr:ext cx="405111" cy="259045"/>
    <xdr:sp macro="" textlink="">
      <xdr:nvSpPr>
        <xdr:cNvPr id="785" name="n_3mainValue【庁舎】&#10;有形固定資産減価償却率">
          <a:extLst>
            <a:ext uri="{FF2B5EF4-FFF2-40B4-BE49-F238E27FC236}">
              <a16:creationId xmlns:a16="http://schemas.microsoft.com/office/drawing/2014/main" id="{00000000-0008-0000-0F00-000011030000}"/>
            </a:ext>
          </a:extLst>
        </xdr:cNvPr>
        <xdr:cNvSpPr txBox="1"/>
      </xdr:nvSpPr>
      <xdr:spPr>
        <a:xfrm>
          <a:off x="13500744" y="1793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6" name="正方形/長方形 785">
          <a:extLst>
            <a:ext uri="{FF2B5EF4-FFF2-40B4-BE49-F238E27FC236}">
              <a16:creationId xmlns:a16="http://schemas.microsoft.com/office/drawing/2014/main" id="{00000000-0008-0000-0F00-000012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7" name="正方形/長方形 786">
          <a:extLst>
            <a:ext uri="{FF2B5EF4-FFF2-40B4-BE49-F238E27FC236}">
              <a16:creationId xmlns:a16="http://schemas.microsoft.com/office/drawing/2014/main" id="{00000000-0008-0000-0F00-000013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8" name="正方形/長方形 787">
          <a:extLst>
            <a:ext uri="{FF2B5EF4-FFF2-40B4-BE49-F238E27FC236}">
              <a16:creationId xmlns:a16="http://schemas.microsoft.com/office/drawing/2014/main" id="{00000000-0008-0000-0F00-000014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9" name="正方形/長方形 788">
          <a:extLst>
            <a:ext uri="{FF2B5EF4-FFF2-40B4-BE49-F238E27FC236}">
              <a16:creationId xmlns:a16="http://schemas.microsoft.com/office/drawing/2014/main" id="{00000000-0008-0000-0F00-000015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0" name="正方形/長方形 789">
          <a:extLst>
            <a:ext uri="{FF2B5EF4-FFF2-40B4-BE49-F238E27FC236}">
              <a16:creationId xmlns:a16="http://schemas.microsoft.com/office/drawing/2014/main" id="{00000000-0008-0000-0F00-000016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1" name="正方形/長方形 790">
          <a:extLst>
            <a:ext uri="{FF2B5EF4-FFF2-40B4-BE49-F238E27FC236}">
              <a16:creationId xmlns:a16="http://schemas.microsoft.com/office/drawing/2014/main" id="{00000000-0008-0000-0F00-000017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2" name="正方形/長方形 791">
          <a:extLst>
            <a:ext uri="{FF2B5EF4-FFF2-40B4-BE49-F238E27FC236}">
              <a16:creationId xmlns:a16="http://schemas.microsoft.com/office/drawing/2014/main" id="{00000000-0008-0000-0F00-000018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3" name="正方形/長方形 792">
          <a:extLst>
            <a:ext uri="{FF2B5EF4-FFF2-40B4-BE49-F238E27FC236}">
              <a16:creationId xmlns:a16="http://schemas.microsoft.com/office/drawing/2014/main" id="{00000000-0008-0000-0F00-000019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4" name="テキスト ボックス 793">
          <a:extLst>
            <a:ext uri="{FF2B5EF4-FFF2-40B4-BE49-F238E27FC236}">
              <a16:creationId xmlns:a16="http://schemas.microsoft.com/office/drawing/2014/main" id="{00000000-0008-0000-0F00-00001A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5" name="直線コネクタ 794">
          <a:extLst>
            <a:ext uri="{FF2B5EF4-FFF2-40B4-BE49-F238E27FC236}">
              <a16:creationId xmlns:a16="http://schemas.microsoft.com/office/drawing/2014/main" id="{00000000-0008-0000-0F00-00001B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96" name="テキスト ボックス 795">
          <a:extLst>
            <a:ext uri="{FF2B5EF4-FFF2-40B4-BE49-F238E27FC236}">
              <a16:creationId xmlns:a16="http://schemas.microsoft.com/office/drawing/2014/main" id="{00000000-0008-0000-0F00-00001C03000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97" name="直線コネクタ 796">
          <a:extLst>
            <a:ext uri="{FF2B5EF4-FFF2-40B4-BE49-F238E27FC236}">
              <a16:creationId xmlns:a16="http://schemas.microsoft.com/office/drawing/2014/main" id="{00000000-0008-0000-0F00-00001D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8" name="テキスト ボックス 797">
          <a:extLst>
            <a:ext uri="{FF2B5EF4-FFF2-40B4-BE49-F238E27FC236}">
              <a16:creationId xmlns:a16="http://schemas.microsoft.com/office/drawing/2014/main" id="{00000000-0008-0000-0F00-00001E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99" name="直線コネクタ 798">
          <a:extLst>
            <a:ext uri="{FF2B5EF4-FFF2-40B4-BE49-F238E27FC236}">
              <a16:creationId xmlns:a16="http://schemas.microsoft.com/office/drawing/2014/main" id="{00000000-0008-0000-0F00-00001F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0" name="テキスト ボックス 799">
          <a:extLst>
            <a:ext uri="{FF2B5EF4-FFF2-40B4-BE49-F238E27FC236}">
              <a16:creationId xmlns:a16="http://schemas.microsoft.com/office/drawing/2014/main" id="{00000000-0008-0000-0F00-000020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1" name="直線コネクタ 800">
          <a:extLst>
            <a:ext uri="{FF2B5EF4-FFF2-40B4-BE49-F238E27FC236}">
              <a16:creationId xmlns:a16="http://schemas.microsoft.com/office/drawing/2014/main" id="{00000000-0008-0000-0F00-000021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2" name="テキスト ボックス 801">
          <a:extLst>
            <a:ext uri="{FF2B5EF4-FFF2-40B4-BE49-F238E27FC236}">
              <a16:creationId xmlns:a16="http://schemas.microsoft.com/office/drawing/2014/main" id="{00000000-0008-0000-0F00-000022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3" name="直線コネクタ 802">
          <a:extLst>
            <a:ext uri="{FF2B5EF4-FFF2-40B4-BE49-F238E27FC236}">
              <a16:creationId xmlns:a16="http://schemas.microsoft.com/office/drawing/2014/main" id="{00000000-0008-0000-0F00-000023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4" name="テキスト ボックス 803">
          <a:extLst>
            <a:ext uri="{FF2B5EF4-FFF2-40B4-BE49-F238E27FC236}">
              <a16:creationId xmlns:a16="http://schemas.microsoft.com/office/drawing/2014/main" id="{00000000-0008-0000-0F00-000024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5" name="直線コネクタ 804">
          <a:extLst>
            <a:ext uri="{FF2B5EF4-FFF2-40B4-BE49-F238E27FC236}">
              <a16:creationId xmlns:a16="http://schemas.microsoft.com/office/drawing/2014/main" id="{00000000-0008-0000-0F00-000025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6" name="テキスト ボックス 805">
          <a:extLst>
            <a:ext uri="{FF2B5EF4-FFF2-40B4-BE49-F238E27FC236}">
              <a16:creationId xmlns:a16="http://schemas.microsoft.com/office/drawing/2014/main" id="{00000000-0008-0000-0F00-000026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7" name="直線コネクタ 806">
          <a:extLst>
            <a:ext uri="{FF2B5EF4-FFF2-40B4-BE49-F238E27FC236}">
              <a16:creationId xmlns:a16="http://schemas.microsoft.com/office/drawing/2014/main" id="{00000000-0008-0000-0F00-000027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8" name="テキスト ボックス 807">
          <a:extLst>
            <a:ext uri="{FF2B5EF4-FFF2-40B4-BE49-F238E27FC236}">
              <a16:creationId xmlns:a16="http://schemas.microsoft.com/office/drawing/2014/main" id="{00000000-0008-0000-0F00-000028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9" name="直線コネクタ 808">
          <a:extLst>
            <a:ext uri="{FF2B5EF4-FFF2-40B4-BE49-F238E27FC236}">
              <a16:creationId xmlns:a16="http://schemas.microsoft.com/office/drawing/2014/main" id="{00000000-0008-0000-0F00-000029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0" name="テキスト ボックス 809">
          <a:extLst>
            <a:ext uri="{FF2B5EF4-FFF2-40B4-BE49-F238E27FC236}">
              <a16:creationId xmlns:a16="http://schemas.microsoft.com/office/drawing/2014/main" id="{00000000-0008-0000-0F00-00002A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1" name="【庁舎】&#10;一人当たり面積グラフ枠">
          <a:extLst>
            <a:ext uri="{FF2B5EF4-FFF2-40B4-BE49-F238E27FC236}">
              <a16:creationId xmlns:a16="http://schemas.microsoft.com/office/drawing/2014/main" id="{00000000-0008-0000-0F00-00002B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56606</xdr:rowOff>
    </xdr:from>
    <xdr:to>
      <xdr:col>116</xdr:col>
      <xdr:colOff>62864</xdr:colOff>
      <xdr:row>109</xdr:row>
      <xdr:rowOff>58238</xdr:rowOff>
    </xdr:to>
    <xdr:cxnSp macro="">
      <xdr:nvCxnSpPr>
        <xdr:cNvPr id="812" name="直線コネクタ 811">
          <a:extLst>
            <a:ext uri="{FF2B5EF4-FFF2-40B4-BE49-F238E27FC236}">
              <a16:creationId xmlns:a16="http://schemas.microsoft.com/office/drawing/2014/main" id="{00000000-0008-0000-0F00-00002C030000}"/>
            </a:ext>
          </a:extLst>
        </xdr:cNvPr>
        <xdr:cNvCxnSpPr/>
      </xdr:nvCxnSpPr>
      <xdr:spPr>
        <a:xfrm flipV="1">
          <a:off x="22160864" y="17201606"/>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62065</xdr:rowOff>
    </xdr:from>
    <xdr:ext cx="469744" cy="259045"/>
    <xdr:sp macro="" textlink="">
      <xdr:nvSpPr>
        <xdr:cNvPr id="813" name="【庁舎】&#10;一人当たり面積最小値テキスト">
          <a:extLst>
            <a:ext uri="{FF2B5EF4-FFF2-40B4-BE49-F238E27FC236}">
              <a16:creationId xmlns:a16="http://schemas.microsoft.com/office/drawing/2014/main" id="{00000000-0008-0000-0F00-00002D030000}"/>
            </a:ext>
          </a:extLst>
        </xdr:cNvPr>
        <xdr:cNvSpPr txBox="1"/>
      </xdr:nvSpPr>
      <xdr:spPr>
        <a:xfrm>
          <a:off x="22199600" y="1875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58238</xdr:rowOff>
    </xdr:from>
    <xdr:to>
      <xdr:col>116</xdr:col>
      <xdr:colOff>152400</xdr:colOff>
      <xdr:row>109</xdr:row>
      <xdr:rowOff>58238</xdr:rowOff>
    </xdr:to>
    <xdr:cxnSp macro="">
      <xdr:nvCxnSpPr>
        <xdr:cNvPr id="814" name="直線コネクタ 813">
          <a:extLst>
            <a:ext uri="{FF2B5EF4-FFF2-40B4-BE49-F238E27FC236}">
              <a16:creationId xmlns:a16="http://schemas.microsoft.com/office/drawing/2014/main" id="{00000000-0008-0000-0F00-00002E030000}"/>
            </a:ext>
          </a:extLst>
        </xdr:cNvPr>
        <xdr:cNvCxnSpPr/>
      </xdr:nvCxnSpPr>
      <xdr:spPr>
        <a:xfrm>
          <a:off x="22072600" y="18746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3283</xdr:rowOff>
    </xdr:from>
    <xdr:ext cx="469744" cy="259045"/>
    <xdr:sp macro="" textlink="">
      <xdr:nvSpPr>
        <xdr:cNvPr id="815" name="【庁舎】&#10;一人当たり面積最大値テキスト">
          <a:extLst>
            <a:ext uri="{FF2B5EF4-FFF2-40B4-BE49-F238E27FC236}">
              <a16:creationId xmlns:a16="http://schemas.microsoft.com/office/drawing/2014/main" id="{00000000-0008-0000-0F00-00002F030000}"/>
            </a:ext>
          </a:extLst>
        </xdr:cNvPr>
        <xdr:cNvSpPr txBox="1"/>
      </xdr:nvSpPr>
      <xdr:spPr>
        <a:xfrm>
          <a:off x="22199600" y="169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56606</xdr:rowOff>
    </xdr:from>
    <xdr:to>
      <xdr:col>116</xdr:col>
      <xdr:colOff>152400</xdr:colOff>
      <xdr:row>100</xdr:row>
      <xdr:rowOff>56606</xdr:rowOff>
    </xdr:to>
    <xdr:cxnSp macro="">
      <xdr:nvCxnSpPr>
        <xdr:cNvPr id="816" name="直線コネクタ 815">
          <a:extLst>
            <a:ext uri="{FF2B5EF4-FFF2-40B4-BE49-F238E27FC236}">
              <a16:creationId xmlns:a16="http://schemas.microsoft.com/office/drawing/2014/main" id="{00000000-0008-0000-0F00-000030030000}"/>
            </a:ext>
          </a:extLst>
        </xdr:cNvPr>
        <xdr:cNvCxnSpPr/>
      </xdr:nvCxnSpPr>
      <xdr:spPr>
        <a:xfrm>
          <a:off x="22072600" y="1720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95266</xdr:rowOff>
    </xdr:from>
    <xdr:ext cx="469744" cy="259045"/>
    <xdr:sp macro="" textlink="">
      <xdr:nvSpPr>
        <xdr:cNvPr id="817" name="【庁舎】&#10;一人当たり面積平均値テキスト">
          <a:extLst>
            <a:ext uri="{FF2B5EF4-FFF2-40B4-BE49-F238E27FC236}">
              <a16:creationId xmlns:a16="http://schemas.microsoft.com/office/drawing/2014/main" id="{00000000-0008-0000-0F00-000031030000}"/>
            </a:ext>
          </a:extLst>
        </xdr:cNvPr>
        <xdr:cNvSpPr txBox="1"/>
      </xdr:nvSpPr>
      <xdr:spPr>
        <a:xfrm>
          <a:off x="22199600" y="18268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116839</xdr:rowOff>
    </xdr:from>
    <xdr:to>
      <xdr:col>116</xdr:col>
      <xdr:colOff>114300</xdr:colOff>
      <xdr:row>107</xdr:row>
      <xdr:rowOff>46989</xdr:rowOff>
    </xdr:to>
    <xdr:sp macro="" textlink="">
      <xdr:nvSpPr>
        <xdr:cNvPr id="818" name="フローチャート: 判断 817">
          <a:extLst>
            <a:ext uri="{FF2B5EF4-FFF2-40B4-BE49-F238E27FC236}">
              <a16:creationId xmlns:a16="http://schemas.microsoft.com/office/drawing/2014/main" id="{00000000-0008-0000-0F00-000032030000}"/>
            </a:ext>
          </a:extLst>
        </xdr:cNvPr>
        <xdr:cNvSpPr/>
      </xdr:nvSpPr>
      <xdr:spPr>
        <a:xfrm>
          <a:off x="221107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142966</xdr:rowOff>
    </xdr:from>
    <xdr:to>
      <xdr:col>112</xdr:col>
      <xdr:colOff>38100</xdr:colOff>
      <xdr:row>107</xdr:row>
      <xdr:rowOff>73116</xdr:rowOff>
    </xdr:to>
    <xdr:sp macro="" textlink="">
      <xdr:nvSpPr>
        <xdr:cNvPr id="819" name="フローチャート: 判断 818">
          <a:extLst>
            <a:ext uri="{FF2B5EF4-FFF2-40B4-BE49-F238E27FC236}">
              <a16:creationId xmlns:a16="http://schemas.microsoft.com/office/drawing/2014/main" id="{00000000-0008-0000-0F00-000033030000}"/>
            </a:ext>
          </a:extLst>
        </xdr:cNvPr>
        <xdr:cNvSpPr/>
      </xdr:nvSpPr>
      <xdr:spPr>
        <a:xfrm>
          <a:off x="21272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89643</xdr:rowOff>
    </xdr:from>
    <xdr:ext cx="469744" cy="259045"/>
    <xdr:sp macro="" textlink="">
      <xdr:nvSpPr>
        <xdr:cNvPr id="820" name="n_1aveValue【庁舎】&#10;一人当たり面積">
          <a:extLst>
            <a:ext uri="{FF2B5EF4-FFF2-40B4-BE49-F238E27FC236}">
              <a16:creationId xmlns:a16="http://schemas.microsoft.com/office/drawing/2014/main" id="{00000000-0008-0000-0F00-000034030000}"/>
            </a:ext>
          </a:extLst>
        </xdr:cNvPr>
        <xdr:cNvSpPr txBox="1"/>
      </xdr:nvSpPr>
      <xdr:spPr>
        <a:xfrm>
          <a:off x="210757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152763</xdr:rowOff>
    </xdr:from>
    <xdr:to>
      <xdr:col>107</xdr:col>
      <xdr:colOff>101600</xdr:colOff>
      <xdr:row>107</xdr:row>
      <xdr:rowOff>82913</xdr:rowOff>
    </xdr:to>
    <xdr:sp macro="" textlink="">
      <xdr:nvSpPr>
        <xdr:cNvPr id="821" name="フローチャート: 判断 820">
          <a:extLst>
            <a:ext uri="{FF2B5EF4-FFF2-40B4-BE49-F238E27FC236}">
              <a16:creationId xmlns:a16="http://schemas.microsoft.com/office/drawing/2014/main" id="{00000000-0008-0000-0F00-000035030000}"/>
            </a:ext>
          </a:extLst>
        </xdr:cNvPr>
        <xdr:cNvSpPr/>
      </xdr:nvSpPr>
      <xdr:spPr>
        <a:xfrm>
          <a:off x="203835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99440</xdr:rowOff>
    </xdr:from>
    <xdr:ext cx="469744" cy="259045"/>
    <xdr:sp macro="" textlink="">
      <xdr:nvSpPr>
        <xdr:cNvPr id="822" name="n_2aveValue【庁舎】&#10;一人当たり面積">
          <a:extLst>
            <a:ext uri="{FF2B5EF4-FFF2-40B4-BE49-F238E27FC236}">
              <a16:creationId xmlns:a16="http://schemas.microsoft.com/office/drawing/2014/main" id="{00000000-0008-0000-0F00-000036030000}"/>
            </a:ext>
          </a:extLst>
        </xdr:cNvPr>
        <xdr:cNvSpPr txBox="1"/>
      </xdr:nvSpPr>
      <xdr:spPr>
        <a:xfrm>
          <a:off x="20199427" y="1810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120106</xdr:rowOff>
    </xdr:from>
    <xdr:to>
      <xdr:col>102</xdr:col>
      <xdr:colOff>165100</xdr:colOff>
      <xdr:row>107</xdr:row>
      <xdr:rowOff>50256</xdr:rowOff>
    </xdr:to>
    <xdr:sp macro="" textlink="">
      <xdr:nvSpPr>
        <xdr:cNvPr id="823" name="フローチャート: 判断 822">
          <a:extLst>
            <a:ext uri="{FF2B5EF4-FFF2-40B4-BE49-F238E27FC236}">
              <a16:creationId xmlns:a16="http://schemas.microsoft.com/office/drawing/2014/main" id="{00000000-0008-0000-0F00-000037030000}"/>
            </a:ext>
          </a:extLst>
        </xdr:cNvPr>
        <xdr:cNvSpPr/>
      </xdr:nvSpPr>
      <xdr:spPr>
        <a:xfrm>
          <a:off x="19494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105</xdr:row>
      <xdr:rowOff>66783</xdr:rowOff>
    </xdr:from>
    <xdr:ext cx="469744" cy="259045"/>
    <xdr:sp macro="" textlink="">
      <xdr:nvSpPr>
        <xdr:cNvPr id="824" name="n_3aveValue【庁舎】&#10;一人当たり面積">
          <a:extLst>
            <a:ext uri="{FF2B5EF4-FFF2-40B4-BE49-F238E27FC236}">
              <a16:creationId xmlns:a16="http://schemas.microsoft.com/office/drawing/2014/main" id="{00000000-0008-0000-0F00-000038030000}"/>
            </a:ext>
          </a:extLst>
        </xdr:cNvPr>
        <xdr:cNvSpPr txBox="1"/>
      </xdr:nvSpPr>
      <xdr:spPr>
        <a:xfrm>
          <a:off x="19310427" y="18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00000000-0008-0000-0F00-000039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00000000-0008-0000-0F00-00003A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00000000-0008-0000-0F00-00003B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00000000-0008-0000-0F00-00003C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00000000-0008-0000-0F00-00003D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97245</xdr:rowOff>
    </xdr:from>
    <xdr:to>
      <xdr:col>112</xdr:col>
      <xdr:colOff>38100</xdr:colOff>
      <xdr:row>109</xdr:row>
      <xdr:rowOff>27395</xdr:rowOff>
    </xdr:to>
    <xdr:sp macro="" textlink="">
      <xdr:nvSpPr>
        <xdr:cNvPr id="830" name="楕円 829">
          <a:extLst>
            <a:ext uri="{FF2B5EF4-FFF2-40B4-BE49-F238E27FC236}">
              <a16:creationId xmlns:a16="http://schemas.microsoft.com/office/drawing/2014/main" id="{00000000-0008-0000-0F00-00003E030000}"/>
            </a:ext>
          </a:extLst>
        </xdr:cNvPr>
        <xdr:cNvSpPr/>
      </xdr:nvSpPr>
      <xdr:spPr>
        <a:xfrm>
          <a:off x="21272500" y="1861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100512</xdr:rowOff>
    </xdr:from>
    <xdr:to>
      <xdr:col>107</xdr:col>
      <xdr:colOff>101600</xdr:colOff>
      <xdr:row>109</xdr:row>
      <xdr:rowOff>30662</xdr:rowOff>
    </xdr:to>
    <xdr:sp macro="" textlink="">
      <xdr:nvSpPr>
        <xdr:cNvPr id="831" name="楕円 830">
          <a:extLst>
            <a:ext uri="{FF2B5EF4-FFF2-40B4-BE49-F238E27FC236}">
              <a16:creationId xmlns:a16="http://schemas.microsoft.com/office/drawing/2014/main" id="{00000000-0008-0000-0F00-00003F030000}"/>
            </a:ext>
          </a:extLst>
        </xdr:cNvPr>
        <xdr:cNvSpPr/>
      </xdr:nvSpPr>
      <xdr:spPr>
        <a:xfrm>
          <a:off x="20383500" y="1861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148045</xdr:rowOff>
    </xdr:from>
    <xdr:to>
      <xdr:col>111</xdr:col>
      <xdr:colOff>177800</xdr:colOff>
      <xdr:row>108</xdr:row>
      <xdr:rowOff>151312</xdr:rowOff>
    </xdr:to>
    <xdr:cxnSp macro="">
      <xdr:nvCxnSpPr>
        <xdr:cNvPr id="832" name="直線コネクタ 831">
          <a:extLst>
            <a:ext uri="{FF2B5EF4-FFF2-40B4-BE49-F238E27FC236}">
              <a16:creationId xmlns:a16="http://schemas.microsoft.com/office/drawing/2014/main" id="{00000000-0008-0000-0F00-000040030000}"/>
            </a:ext>
          </a:extLst>
        </xdr:cNvPr>
        <xdr:cNvCxnSpPr/>
      </xdr:nvCxnSpPr>
      <xdr:spPr>
        <a:xfrm flipV="1">
          <a:off x="20434300" y="18664645"/>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133169</xdr:rowOff>
    </xdr:from>
    <xdr:to>
      <xdr:col>102</xdr:col>
      <xdr:colOff>165100</xdr:colOff>
      <xdr:row>109</xdr:row>
      <xdr:rowOff>63319</xdr:rowOff>
    </xdr:to>
    <xdr:sp macro="" textlink="">
      <xdr:nvSpPr>
        <xdr:cNvPr id="833" name="楕円 832">
          <a:extLst>
            <a:ext uri="{FF2B5EF4-FFF2-40B4-BE49-F238E27FC236}">
              <a16:creationId xmlns:a16="http://schemas.microsoft.com/office/drawing/2014/main" id="{00000000-0008-0000-0F00-000041030000}"/>
            </a:ext>
          </a:extLst>
        </xdr:cNvPr>
        <xdr:cNvSpPr/>
      </xdr:nvSpPr>
      <xdr:spPr>
        <a:xfrm>
          <a:off x="19494500" y="1864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151312</xdr:rowOff>
    </xdr:from>
    <xdr:to>
      <xdr:col>107</xdr:col>
      <xdr:colOff>50800</xdr:colOff>
      <xdr:row>109</xdr:row>
      <xdr:rowOff>12519</xdr:rowOff>
    </xdr:to>
    <xdr:cxnSp macro="">
      <xdr:nvCxnSpPr>
        <xdr:cNvPr id="834" name="直線コネクタ 833">
          <a:extLst>
            <a:ext uri="{FF2B5EF4-FFF2-40B4-BE49-F238E27FC236}">
              <a16:creationId xmlns:a16="http://schemas.microsoft.com/office/drawing/2014/main" id="{00000000-0008-0000-0F00-000042030000}"/>
            </a:ext>
          </a:extLst>
        </xdr:cNvPr>
        <xdr:cNvCxnSpPr/>
      </xdr:nvCxnSpPr>
      <xdr:spPr>
        <a:xfrm flipV="1">
          <a:off x="19545300" y="1866791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109</xdr:row>
      <xdr:rowOff>18522</xdr:rowOff>
    </xdr:from>
    <xdr:ext cx="469744" cy="259045"/>
    <xdr:sp macro="" textlink="">
      <xdr:nvSpPr>
        <xdr:cNvPr id="835" name="n_1mainValue【庁舎】&#10;一人当たり面積">
          <a:extLst>
            <a:ext uri="{FF2B5EF4-FFF2-40B4-BE49-F238E27FC236}">
              <a16:creationId xmlns:a16="http://schemas.microsoft.com/office/drawing/2014/main" id="{00000000-0008-0000-0F00-000043030000}"/>
            </a:ext>
          </a:extLst>
        </xdr:cNvPr>
        <xdr:cNvSpPr txBox="1"/>
      </xdr:nvSpPr>
      <xdr:spPr>
        <a:xfrm>
          <a:off x="21075727" y="1870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21789</xdr:rowOff>
    </xdr:from>
    <xdr:ext cx="469744" cy="259045"/>
    <xdr:sp macro="" textlink="">
      <xdr:nvSpPr>
        <xdr:cNvPr id="836" name="n_2mainValue【庁舎】&#10;一人当たり面積">
          <a:extLst>
            <a:ext uri="{FF2B5EF4-FFF2-40B4-BE49-F238E27FC236}">
              <a16:creationId xmlns:a16="http://schemas.microsoft.com/office/drawing/2014/main" id="{00000000-0008-0000-0F00-000044030000}"/>
            </a:ext>
          </a:extLst>
        </xdr:cNvPr>
        <xdr:cNvSpPr txBox="1"/>
      </xdr:nvSpPr>
      <xdr:spPr>
        <a:xfrm>
          <a:off x="20199427" y="1870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54446</xdr:rowOff>
    </xdr:from>
    <xdr:ext cx="469744" cy="259045"/>
    <xdr:sp macro="" textlink="">
      <xdr:nvSpPr>
        <xdr:cNvPr id="837" name="n_3mainValue【庁舎】&#10;一人当たり面積">
          <a:extLst>
            <a:ext uri="{FF2B5EF4-FFF2-40B4-BE49-F238E27FC236}">
              <a16:creationId xmlns:a16="http://schemas.microsoft.com/office/drawing/2014/main" id="{00000000-0008-0000-0F00-000045030000}"/>
            </a:ext>
          </a:extLst>
        </xdr:cNvPr>
        <xdr:cNvSpPr txBox="1"/>
      </xdr:nvSpPr>
      <xdr:spPr>
        <a:xfrm>
          <a:off x="19310427" y="18742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38" name="正方形/長方形 837">
          <a:extLst>
            <a:ext uri="{FF2B5EF4-FFF2-40B4-BE49-F238E27FC236}">
              <a16:creationId xmlns:a16="http://schemas.microsoft.com/office/drawing/2014/main" id="{00000000-0008-0000-0F00-000046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39" name="正方形/長方形 838">
          <a:extLst>
            <a:ext uri="{FF2B5EF4-FFF2-40B4-BE49-F238E27FC236}">
              <a16:creationId xmlns:a16="http://schemas.microsoft.com/office/drawing/2014/main" id="{00000000-0008-0000-0F00-000047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0" name="テキスト ボックス 839">
          <a:extLst>
            <a:ext uri="{FF2B5EF4-FFF2-40B4-BE49-F238E27FC236}">
              <a16:creationId xmlns:a16="http://schemas.microsoft.com/office/drawing/2014/main" id="{00000000-0008-0000-0F00-000048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までのデータについて分析すると、有形固定資産減価償却率は図書館、市民会館、保健センター、消防施設において類似団体内平均値を下回っている。これは図書館などの施設については、建物が比較的新しい建築年であることが要因で低くなっていると考えられる。その一方で、体育館、福祉施設、一般廃棄物処理施設及び庁舎については、類似団体内平均値及び大阪府平均よりも高くなっており、経年劣化に伴い施設の改修や修繕が必要になってくる。今後は、公共施設等総合管理計画を踏まえ、適切に施設の改善や修繕を実施し、長寿命化を図っていく。</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年度決算に係る固定資産台帳については、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日時点で未整備であるため、平成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年度の当該団体値等は表示されて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大阪府柏原市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69,529
68,188
25.33
25,050,466
24,425,286
600,696
15,162,579
19,183,344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３０年度は市町村民税において法人税割が一部製造業の業績向上により増となったものの、給与所得の減額等により所得割額が減額、評価替えや時点修正により固定資産税が減額となったことに伴い、基準財政収入額全体としては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さらに、密度補正</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障害児受入</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項目の新設による増額などにより基準</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財政需要額が増大した結果、指数は前年度と同様の０．６３となり、依然として類似団体内平均値を下回る結果となった。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今後も市税等の徴収強化を図り、財政基盤の強化に努める。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44</xdr:row>
      <xdr:rowOff>165100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80667"/>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146050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46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135766</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93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119239</xdr:rowOff>
    </xdr:from>
    <xdr:to>
      <xdr:col>23</xdr:col>
      <xdr:colOff>184150</xdr:colOff>
      <xdr:row>42</xdr:row>
      <xdr:rowOff>49389</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146050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119239</xdr:rowOff>
    </xdr:from>
    <xdr:to>
      <xdr:col>19</xdr:col>
      <xdr:colOff>184150</xdr:colOff>
      <xdr:row>42</xdr:row>
      <xdr:rowOff>49389</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59566</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1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146050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132645</xdr:rowOff>
    </xdr:from>
    <xdr:to>
      <xdr:col>15</xdr:col>
      <xdr:colOff>133350</xdr:colOff>
      <xdr:row>42</xdr:row>
      <xdr:rowOff>62795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72972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42</xdr:row>
      <xdr:rowOff>146050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132645</xdr:rowOff>
    </xdr:from>
    <xdr:to>
      <xdr:col>11</xdr:col>
      <xdr:colOff>82550</xdr:colOff>
      <xdr:row>42</xdr:row>
      <xdr:rowOff>62795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72972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67327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経常一般財源等においては、市税、株式等譲渡所得割交付金、地方消費税交付金等が減となったものの、地方交付税等が増となったことで全体で対前年度比１億７千万円の増となった。一方、歳出充当経常一般財源においては、物件費、扶助費及び繰出金が増となったものの、その他の経費が減となったことから全体で対前年度比２億７千万円の減となった。この結果、経常収支比率は９３．５％となり、前年度から２．８％改善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今後も市税等の収納率向上や、使用料・手数料などの受益者負担の見直しなど自主財源の確保を図るとともに、歳出面においても各事業の精査を行い、経常収支の改善に努める。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158242</xdr:rowOff>
    </xdr:from>
    <xdr:to>
      <xdr:col>23</xdr:col>
      <xdr:colOff>133350</xdr:colOff>
      <xdr:row>67</xdr:row>
      <xdr:rowOff>133096</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273792"/>
          <a:ext cx="0" cy="1346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105173</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9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133096</xdr:rowOff>
    </xdr:from>
    <xdr:to>
      <xdr:col>24</xdr:col>
      <xdr:colOff>12700</xdr:colOff>
      <xdr:row>67</xdr:row>
      <xdr:rowOff>133096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620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73169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17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158242</xdr:rowOff>
    </xdr:from>
    <xdr:to>
      <xdr:col>24</xdr:col>
      <xdr:colOff>12700</xdr:colOff>
      <xdr:row>59</xdr:row>
      <xdr:rowOff>158242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273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60960</xdr:rowOff>
    </xdr:from>
    <xdr:to>
      <xdr:col>23</xdr:col>
      <xdr:colOff>133350</xdr:colOff>
      <xdr:row>66</xdr:row>
      <xdr:rowOff>24638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1205210"/>
          <a:ext cx="8382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96791</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8981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80264</xdr:rowOff>
    </xdr:from>
    <xdr:to>
      <xdr:col>23</xdr:col>
      <xdr:colOff>184150</xdr:colOff>
      <xdr:row>65</xdr:row>
      <xdr:rowOff>10414</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105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24638</xdr:rowOff>
    </xdr:from>
    <xdr:to>
      <xdr:col>19</xdr:col>
      <xdr:colOff>133350</xdr:colOff>
      <xdr:row>66</xdr:row>
      <xdr:rowOff>164592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1340338"/>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89916</xdr:rowOff>
    </xdr:from>
    <xdr:to>
      <xdr:col>19</xdr:col>
      <xdr:colOff>184150</xdr:colOff>
      <xdr:row>65</xdr:row>
      <xdr:rowOff>20066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0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30243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831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34290</xdr:rowOff>
    </xdr:from>
    <xdr:to>
      <xdr:col>15</xdr:col>
      <xdr:colOff>82550</xdr:colOff>
      <xdr:row>66</xdr:row>
      <xdr:rowOff>164592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1349990"/>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70612</xdr:rowOff>
    </xdr:from>
    <xdr:to>
      <xdr:col>15</xdr:col>
      <xdr:colOff>133350</xdr:colOff>
      <xdr:row>65</xdr:row>
      <xdr:rowOff>762</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04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10939</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81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34290</xdr:rowOff>
    </xdr:from>
    <xdr:to>
      <xdr:col>11</xdr:col>
      <xdr:colOff>31750</xdr:colOff>
      <xdr:row>66</xdr:row>
      <xdr:rowOff>43942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134999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121412</xdr:rowOff>
    </xdr:from>
    <xdr:to>
      <xdr:col>11</xdr:col>
      <xdr:colOff>82550</xdr:colOff>
      <xdr:row>64</xdr:row>
      <xdr:rowOff>51562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61739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69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56134</xdr:rowOff>
    </xdr:from>
    <xdr:to>
      <xdr:col>7</xdr:col>
      <xdr:colOff>31750</xdr:colOff>
      <xdr:row>64</xdr:row>
      <xdr:rowOff>157734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028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167911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797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10160</xdr:rowOff>
    </xdr:from>
    <xdr:to>
      <xdr:col>23</xdr:col>
      <xdr:colOff>184150</xdr:colOff>
      <xdr:row>65</xdr:row>
      <xdr:rowOff>111760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153687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126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145288</xdr:rowOff>
    </xdr:from>
    <xdr:to>
      <xdr:col>19</xdr:col>
      <xdr:colOff>184150</xdr:colOff>
      <xdr:row>66</xdr:row>
      <xdr:rowOff>75438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28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60215</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375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113792</xdr:rowOff>
    </xdr:from>
    <xdr:to>
      <xdr:col>15</xdr:col>
      <xdr:colOff>133350</xdr:colOff>
      <xdr:row>67</xdr:row>
      <xdr:rowOff>43942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42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28719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515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154940</xdr:rowOff>
    </xdr:from>
    <xdr:to>
      <xdr:col>11</xdr:col>
      <xdr:colOff>82550</xdr:colOff>
      <xdr:row>66</xdr:row>
      <xdr:rowOff>85090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69867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38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164592</xdr:rowOff>
    </xdr:from>
    <xdr:to>
      <xdr:col>7</xdr:col>
      <xdr:colOff>31750</xdr:colOff>
      <xdr:row>66</xdr:row>
      <xdr:rowOff>94742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30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79519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395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[89,261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を大きく下回っているが、これは、ごみ・し尿処理、消防及び学校給食業務をそれぞれ一部事務組合で実施しているためである。昨年度と比較すると、退職者数の減による退職手当の大幅な減、及び昨年度に引き続き実施している職員給与の減額措置による減があったものの、増となってしま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今後も定員管理の適正化及び事務事業の見直しによりコストの削減に努める。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57556</xdr:rowOff>
    </xdr:from>
    <xdr:to>
      <xdr:col>23</xdr:col>
      <xdr:colOff>133350</xdr:colOff>
      <xdr:row>89</xdr:row>
      <xdr:rowOff>73904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116456"/>
          <a:ext cx="0" cy="12164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45981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05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73904</xdr:rowOff>
    </xdr:from>
    <xdr:to>
      <xdr:col>24</xdr:col>
      <xdr:colOff>12700</xdr:colOff>
      <xdr:row>89</xdr:row>
      <xdr:rowOff>73904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3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143933</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85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57556</xdr:rowOff>
    </xdr:from>
    <xdr:to>
      <xdr:col>24</xdr:col>
      <xdr:colOff>12700</xdr:colOff>
      <xdr:row>82</xdr:row>
      <xdr:rowOff>57556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116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46721</xdr:rowOff>
    </xdr:from>
    <xdr:to>
      <xdr:col>23</xdr:col>
      <xdr:colOff>133350</xdr:colOff>
      <xdr:row>82</xdr:row>
      <xdr:rowOff>57556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05621"/>
          <a:ext cx="838200" cy="10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94482</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3248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122405</xdr:rowOff>
    </xdr:from>
    <xdr:to>
      <xdr:col>23</xdr:col>
      <xdr:colOff>184150</xdr:colOff>
      <xdr:row>84</xdr:row>
      <xdr:rowOff>52555</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5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46721</xdr:rowOff>
    </xdr:from>
    <xdr:to>
      <xdr:col>19</xdr:col>
      <xdr:colOff>133350</xdr:colOff>
      <xdr:row>82</xdr:row>
      <xdr:rowOff>53270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105621"/>
          <a:ext cx="889000" cy="6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120217</xdr:rowOff>
    </xdr:from>
    <xdr:to>
      <xdr:col>19</xdr:col>
      <xdr:colOff>184150</xdr:colOff>
      <xdr:row>84</xdr:row>
      <xdr:rowOff>50367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350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35144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436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53270</xdr:rowOff>
    </xdr:from>
    <xdr:to>
      <xdr:col>15</xdr:col>
      <xdr:colOff>82550</xdr:colOff>
      <xdr:row>82</xdr:row>
      <xdr:rowOff>61280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112170"/>
          <a:ext cx="889000" cy="8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154232</xdr:rowOff>
    </xdr:from>
    <xdr:to>
      <xdr:col>15</xdr:col>
      <xdr:colOff>133350</xdr:colOff>
      <xdr:row>84</xdr:row>
      <xdr:rowOff>84382</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84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69159</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470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18811</xdr:rowOff>
    </xdr:from>
    <xdr:to>
      <xdr:col>11</xdr:col>
      <xdr:colOff>31750</xdr:colOff>
      <xdr:row>82</xdr:row>
      <xdr:rowOff>61280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77711"/>
          <a:ext cx="889000" cy="4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70662</xdr:rowOff>
    </xdr:from>
    <xdr:to>
      <xdr:col>11</xdr:col>
      <xdr:colOff>82550</xdr:colOff>
      <xdr:row>84</xdr:row>
      <xdr:rowOff>812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301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157039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38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93103</xdr:rowOff>
    </xdr:from>
    <xdr:to>
      <xdr:col>7</xdr:col>
      <xdr:colOff>31750</xdr:colOff>
      <xdr:row>84</xdr:row>
      <xdr:rowOff>23253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32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8030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409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6756</xdr:rowOff>
    </xdr:from>
    <xdr:to>
      <xdr:col>23</xdr:col>
      <xdr:colOff>184150</xdr:colOff>
      <xdr:row>82</xdr:row>
      <xdr:rowOff>108356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6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99483</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86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167371</xdr:rowOff>
    </xdr:from>
    <xdr:to>
      <xdr:col>19</xdr:col>
      <xdr:colOff>184150</xdr:colOff>
      <xdr:row>82</xdr:row>
      <xdr:rowOff>97521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5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107698</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23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2470</xdr:rowOff>
    </xdr:from>
    <xdr:to>
      <xdr:col>15</xdr:col>
      <xdr:colOff>133350</xdr:colOff>
      <xdr:row>82</xdr:row>
      <xdr:rowOff>104070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114247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3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10480</xdr:rowOff>
    </xdr:from>
    <xdr:to>
      <xdr:col>11</xdr:col>
      <xdr:colOff>82550</xdr:colOff>
      <xdr:row>82</xdr:row>
      <xdr:rowOff>112080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122257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3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139461</xdr:rowOff>
    </xdr:from>
    <xdr:to>
      <xdr:col>7</xdr:col>
      <xdr:colOff>31750</xdr:colOff>
      <xdr:row>82</xdr:row>
      <xdr:rowOff>69611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2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79788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95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全職員を対象とした減額措置を引き続き実施しているが、減額率を変更したことにより０．９％増加し、類似団体内平均値との比較においても</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１．２％上回ることとなった。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a:t>
          </a:r>
          <a:r>
            <a:rPr kumimoji="1" lang="ja-JP" altLang="en-US" sz="1300">
              <a:latin typeface="ＭＳ Ｐゴシック" panose="020B0600070205080204" pitchFamily="50" charset="-128"/>
              <a:ea typeface="ＭＳ Ｐゴシック" panose="020B0600070205080204" pitchFamily="50" charset="-128"/>
            </a:rPr>
            <a:t>も指数の上昇要因に注意を払いながら、適切な給与水準の維持に努める。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35379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14514</xdr:rowOff>
    </xdr:from>
    <xdr:to>
      <xdr:col>81</xdr:col>
      <xdr:colOff>44450</xdr:colOff>
      <xdr:row>85</xdr:row>
      <xdr:rowOff>169636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587764"/>
          <a:ext cx="8382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99984</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330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83457</xdr:rowOff>
    </xdr:from>
    <xdr:to>
      <xdr:col>81</xdr:col>
      <xdr:colOff>95250</xdr:colOff>
      <xdr:row>85</xdr:row>
      <xdr:rowOff>13607</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115207</xdr:rowOff>
    </xdr:from>
    <xdr:to>
      <xdr:col>77</xdr:col>
      <xdr:colOff>44450</xdr:colOff>
      <xdr:row>85</xdr:row>
      <xdr:rowOff>14514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174107"/>
          <a:ext cx="889000" cy="41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83457</xdr:rowOff>
    </xdr:from>
    <xdr:to>
      <xdr:col>77</xdr:col>
      <xdr:colOff>95250</xdr:colOff>
      <xdr:row>85</xdr:row>
      <xdr:rowOff>13607</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23784</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25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115207</xdr:rowOff>
    </xdr:from>
    <xdr:to>
      <xdr:col>72</xdr:col>
      <xdr:colOff>203200</xdr:colOff>
      <xdr:row>83</xdr:row>
      <xdr:rowOff>12700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17410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48986</xdr:rowOff>
    </xdr:from>
    <xdr:to>
      <xdr:col>73</xdr:col>
      <xdr:colOff>44450</xdr:colOff>
      <xdr:row>84</xdr:row>
      <xdr:rowOff>150586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135363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12700</xdr:rowOff>
    </xdr:from>
    <xdr:to>
      <xdr:col>68</xdr:col>
      <xdr:colOff>152400</xdr:colOff>
      <xdr:row>87</xdr:row>
      <xdr:rowOff>85271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243050"/>
          <a:ext cx="889000" cy="758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135363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168729</xdr:rowOff>
    </xdr:from>
    <xdr:to>
      <xdr:col>64</xdr:col>
      <xdr:colOff>152400</xdr:colOff>
      <xdr:row>84</xdr:row>
      <xdr:rowOff>98879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39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109056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16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118836</xdr:rowOff>
    </xdr:from>
    <xdr:to>
      <xdr:col>81</xdr:col>
      <xdr:colOff>95250</xdr:colOff>
      <xdr:row>86</xdr:row>
      <xdr:rowOff>48986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90913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66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135164</xdr:rowOff>
    </xdr:from>
    <xdr:to>
      <xdr:col>77</xdr:col>
      <xdr:colOff>95250</xdr:colOff>
      <xdr:row>85</xdr:row>
      <xdr:rowOff>65314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50091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62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64407</xdr:rowOff>
    </xdr:from>
    <xdr:to>
      <xdr:col>73</xdr:col>
      <xdr:colOff>44450</xdr:colOff>
      <xdr:row>82</xdr:row>
      <xdr:rowOff>166007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12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4734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89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133350</xdr:rowOff>
    </xdr:from>
    <xdr:to>
      <xdr:col>68</xdr:col>
      <xdr:colOff>203200</xdr:colOff>
      <xdr:row>83</xdr:row>
      <xdr:rowOff>63500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73677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96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34471</xdr:rowOff>
    </xdr:from>
    <xdr:to>
      <xdr:col>64</xdr:col>
      <xdr:colOff>152400</xdr:colOff>
      <xdr:row>87</xdr:row>
      <xdr:rowOff>136071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120848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医療機能の強化とサービスの充実を図るために病院職員の任用を積極的に行ったこと、育児休業代替任期付職員の任用が増加したことにより、数値は前年度より０．１４人の増となったが、類似団体の職員数平均値を下回るもの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今後も人口動態や市民ニーズを注視しつつ、適正な人員配置と職場における業務改善を進めながら、適正な定員管理に努める。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33972</xdr:rowOff>
    </xdr:from>
    <xdr:to>
      <xdr:col>81</xdr:col>
      <xdr:colOff>44450</xdr:colOff>
      <xdr:row>67</xdr:row>
      <xdr:rowOff>27729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49522"/>
          <a:ext cx="0" cy="13653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171256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86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27729</xdr:rowOff>
    </xdr:from>
    <xdr:to>
      <xdr:col>81</xdr:col>
      <xdr:colOff>133350</xdr:colOff>
      <xdr:row>67</xdr:row>
      <xdr:rowOff>27729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14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120349</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92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33972</xdr:rowOff>
    </xdr:from>
    <xdr:to>
      <xdr:col>81</xdr:col>
      <xdr:colOff>133350</xdr:colOff>
      <xdr:row>59</xdr:row>
      <xdr:rowOff>33972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49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17356</xdr:rowOff>
    </xdr:from>
    <xdr:to>
      <xdr:col>81</xdr:col>
      <xdr:colOff>44450</xdr:colOff>
      <xdr:row>60</xdr:row>
      <xdr:rowOff>45508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304356"/>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121090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79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149013</xdr:rowOff>
    </xdr:from>
    <xdr:to>
      <xdr:col>81</xdr:col>
      <xdr:colOff>95250</xdr:colOff>
      <xdr:row>62</xdr:row>
      <xdr:rowOff>79163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17356</xdr:rowOff>
    </xdr:from>
    <xdr:to>
      <xdr:col>77</xdr:col>
      <xdr:colOff>44450</xdr:colOff>
      <xdr:row>60</xdr:row>
      <xdr:rowOff>19368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304356"/>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134938</xdr:rowOff>
    </xdr:from>
    <xdr:to>
      <xdr:col>77</xdr:col>
      <xdr:colOff>95250</xdr:colOff>
      <xdr:row>62</xdr:row>
      <xdr:rowOff>65088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49865</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679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17356</xdr:rowOff>
    </xdr:from>
    <xdr:to>
      <xdr:col>72</xdr:col>
      <xdr:colOff>203200</xdr:colOff>
      <xdr:row>60</xdr:row>
      <xdr:rowOff>19368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304356"/>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128905</xdr:rowOff>
    </xdr:from>
    <xdr:to>
      <xdr:col>73</xdr:col>
      <xdr:colOff>44450</xdr:colOff>
      <xdr:row>62</xdr:row>
      <xdr:rowOff>59055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43832</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6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17356</xdr:rowOff>
    </xdr:from>
    <xdr:to>
      <xdr:col>68</xdr:col>
      <xdr:colOff>152400</xdr:colOff>
      <xdr:row>60</xdr:row>
      <xdr:rowOff>29421</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304356"/>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104775</xdr:rowOff>
    </xdr:from>
    <xdr:to>
      <xdr:col>68</xdr:col>
      <xdr:colOff>203200</xdr:colOff>
      <xdr:row>62</xdr:row>
      <xdr:rowOff>34925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19702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64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110807</xdr:rowOff>
    </xdr:from>
    <xdr:to>
      <xdr:col>64</xdr:col>
      <xdr:colOff>152400</xdr:colOff>
      <xdr:row>62</xdr:row>
      <xdr:rowOff>40957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25734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166158</xdr:rowOff>
    </xdr:from>
    <xdr:to>
      <xdr:col>81</xdr:col>
      <xdr:colOff>95250</xdr:colOff>
      <xdr:row>60</xdr:row>
      <xdr:rowOff>96308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2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11235</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12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138006</xdr:rowOff>
    </xdr:from>
    <xdr:to>
      <xdr:col>77</xdr:col>
      <xdr:colOff>95250</xdr:colOff>
      <xdr:row>60</xdr:row>
      <xdr:rowOff>68156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2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78333</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0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140018</xdr:rowOff>
    </xdr:from>
    <xdr:to>
      <xdr:col>73</xdr:col>
      <xdr:colOff>44450</xdr:colOff>
      <xdr:row>60</xdr:row>
      <xdr:rowOff>70168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25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80345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024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138006</xdr:rowOff>
    </xdr:from>
    <xdr:to>
      <xdr:col>68</xdr:col>
      <xdr:colOff>203200</xdr:colOff>
      <xdr:row>60</xdr:row>
      <xdr:rowOff>68156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2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78333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0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150071</xdr:rowOff>
    </xdr:from>
    <xdr:to>
      <xdr:col>64</xdr:col>
      <xdr:colOff>152400</xdr:colOff>
      <xdr:row>60</xdr:row>
      <xdr:rowOff>80221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26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90398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034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については４．９％となり、前年度より１．８％改善した。これは、病院事業会計への繰出金が増となったものの、一般会計の地方債元利償還金が償還終了により減となっ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しかし、今後も引き続き、庁舎の建替えや公立認定こども園の建設に伴い公債費の増加が見込まれるため、新規事業に伴う起債発行の抑制などにより、公債費負担の増加を抑制するよう努める。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123372</xdr:rowOff>
    </xdr:from>
    <xdr:to>
      <xdr:col>81</xdr:col>
      <xdr:colOff>44450</xdr:colOff>
      <xdr:row>44</xdr:row>
      <xdr:rowOff>61685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295572"/>
          <a:ext cx="0" cy="13099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33762</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61685</xdr:rowOff>
    </xdr:from>
    <xdr:to>
      <xdr:col>81</xdr:col>
      <xdr:colOff>133350</xdr:colOff>
      <xdr:row>44</xdr:row>
      <xdr:rowOff>61685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38299</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123372</xdr:rowOff>
    </xdr:from>
    <xdr:to>
      <xdr:col>81</xdr:col>
      <xdr:colOff>133350</xdr:colOff>
      <xdr:row>36</xdr:row>
      <xdr:rowOff>123372</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119199</xdr:rowOff>
    </xdr:from>
    <xdr:to>
      <xdr:col>81</xdr:col>
      <xdr:colOff>44450</xdr:colOff>
      <xdr:row>40</xdr:row>
      <xdr:rowOff>71846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6805749"/>
          <a:ext cx="8382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6911</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8649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34834</xdr:rowOff>
    </xdr:from>
    <xdr:to>
      <xdr:col>81</xdr:col>
      <xdr:colOff>95250</xdr:colOff>
      <xdr:row>40</xdr:row>
      <xdr:rowOff>136434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892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71846</xdr:rowOff>
    </xdr:from>
    <xdr:to>
      <xdr:col>77</xdr:col>
      <xdr:colOff>44450</xdr:colOff>
      <xdr:row>40</xdr:row>
      <xdr:rowOff>168366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692984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55517</xdr:rowOff>
    </xdr:from>
    <xdr:to>
      <xdr:col>77</xdr:col>
      <xdr:colOff>95250</xdr:colOff>
      <xdr:row>40</xdr:row>
      <xdr:rowOff>157117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91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141894</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999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168366</xdr:rowOff>
    </xdr:from>
    <xdr:to>
      <xdr:col>72</xdr:col>
      <xdr:colOff>203200</xdr:colOff>
      <xdr:row>41</xdr:row>
      <xdr:rowOff>107224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7026366"/>
          <a:ext cx="889000" cy="11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107224</xdr:rowOff>
    </xdr:from>
    <xdr:to>
      <xdr:col>68</xdr:col>
      <xdr:colOff>152400</xdr:colOff>
      <xdr:row>41</xdr:row>
      <xdr:rowOff>121013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7136674"/>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96883</xdr:rowOff>
    </xdr:from>
    <xdr:to>
      <xdr:col>68</xdr:col>
      <xdr:colOff>203200</xdr:colOff>
      <xdr:row>41</xdr:row>
      <xdr:rowOff>27033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95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37210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723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165826</xdr:rowOff>
    </xdr:from>
    <xdr:to>
      <xdr:col>64</xdr:col>
      <xdr:colOff>152400</xdr:colOff>
      <xdr:row>41</xdr:row>
      <xdr:rowOff>95976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2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106153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792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68399</xdr:rowOff>
    </xdr:from>
    <xdr:to>
      <xdr:col>81</xdr:col>
      <xdr:colOff>95250</xdr:colOff>
      <xdr:row>39</xdr:row>
      <xdr:rowOff>169999</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75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84926</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60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21046</xdr:rowOff>
    </xdr:from>
    <xdr:to>
      <xdr:col>77</xdr:col>
      <xdr:colOff>95250</xdr:colOff>
      <xdr:row>40</xdr:row>
      <xdr:rowOff>122646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87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132823</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647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117566</xdr:rowOff>
    </xdr:from>
    <xdr:to>
      <xdr:col>73</xdr:col>
      <xdr:colOff>44450</xdr:colOff>
      <xdr:row>41</xdr:row>
      <xdr:rowOff>47716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97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32493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061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56424</xdr:rowOff>
    </xdr:from>
    <xdr:to>
      <xdr:col>68</xdr:col>
      <xdr:colOff>203200</xdr:colOff>
      <xdr:row>41</xdr:row>
      <xdr:rowOff>158024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08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142801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172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70213</xdr:rowOff>
    </xdr:from>
    <xdr:to>
      <xdr:col>64</xdr:col>
      <xdr:colOff>152400</xdr:colOff>
      <xdr:row>42</xdr:row>
      <xdr:rowOff>363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09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156590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186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営企業の地方債の償還が順調に進んでいること、前年度に引き続き連結実質収支の黒字を維持できたことなどにより、算定上は地方債等を含めた将来負担額を基金等の財源で賄うことが可能な見込み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今後も引き続き、庁舎及び公立認定こども園の建設を行う予定ではあるが、後年度の負担を少しでも軽減できるよう、新規事業の実施について精査をし、財政の健全化に努める。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129413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5306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101490</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7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129413</xdr:rowOff>
    </xdr:from>
    <xdr:to>
      <xdr:col>81</xdr:col>
      <xdr:colOff>133350</xdr:colOff>
      <xdr:row>22</xdr:row>
      <xdr:rowOff>129413</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90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22648</xdr:rowOff>
    </xdr:from>
    <xdr:to>
      <xdr:col>72</xdr:col>
      <xdr:colOff>203200</xdr:colOff>
      <xdr:row>14</xdr:row>
      <xdr:rowOff>126407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2422948"/>
          <a:ext cx="889000" cy="10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95140</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495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123063</xdr:rowOff>
    </xdr:from>
    <xdr:to>
      <xdr:col>81</xdr:col>
      <xdr:colOff>95250</xdr:colOff>
      <xdr:row>15</xdr:row>
      <xdr:rowOff>53213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52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126407</xdr:rowOff>
    </xdr:from>
    <xdr:to>
      <xdr:col>68</xdr:col>
      <xdr:colOff>152400</xdr:colOff>
      <xdr:row>15</xdr:row>
      <xdr:rowOff>63542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2526707"/>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171323</xdr:rowOff>
    </xdr:from>
    <xdr:to>
      <xdr:col>77</xdr:col>
      <xdr:colOff>95250</xdr:colOff>
      <xdr:row>15</xdr:row>
      <xdr:rowOff>101473</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57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111650</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340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14351</xdr:rowOff>
    </xdr:from>
    <xdr:to>
      <xdr:col>73</xdr:col>
      <xdr:colOff>44450</xdr:colOff>
      <xdr:row>15</xdr:row>
      <xdr:rowOff>115951</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58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100728</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672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48133</xdr:rowOff>
    </xdr:from>
    <xdr:to>
      <xdr:col>68</xdr:col>
      <xdr:colOff>203200</xdr:colOff>
      <xdr:row>15</xdr:row>
      <xdr:rowOff>149733</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1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134510</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706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117306</xdr:rowOff>
    </xdr:from>
    <xdr:to>
      <xdr:col>64</xdr:col>
      <xdr:colOff>152400</xdr:colOff>
      <xdr:row>16</xdr:row>
      <xdr:rowOff>47456</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32233</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775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143298</xdr:rowOff>
    </xdr:from>
    <xdr:to>
      <xdr:col>73</xdr:col>
      <xdr:colOff>44450</xdr:colOff>
      <xdr:row>14</xdr:row>
      <xdr:rowOff>73448</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37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83625</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14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75607</xdr:rowOff>
    </xdr:from>
    <xdr:to>
      <xdr:col>68</xdr:col>
      <xdr:colOff>203200</xdr:colOff>
      <xdr:row>15</xdr:row>
      <xdr:rowOff>5757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247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15934</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224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12742</xdr:rowOff>
    </xdr:from>
    <xdr:to>
      <xdr:col>64</xdr:col>
      <xdr:colOff>152400</xdr:colOff>
      <xdr:row>15</xdr:row>
      <xdr:rowOff>114342</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258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124519</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2353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大阪府柏原市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69,529
68,188
25.33
25,050,466
24,425,286
600,696
15,162,579
19,183,344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200" baseline="0">
              <a:latin typeface="ＭＳ Ｐゴシック" panose="020B0600070205080204" pitchFamily="50" charset="-128"/>
              <a:ea typeface="ＭＳ Ｐゴシック" panose="020B0600070205080204" pitchFamily="50" charset="-128"/>
            </a:rPr>
            <a:t>人件費に係る経常収支比率は、前年度より１．８％改善した。これは退職手当の減及び職員給与の減額措置が主な要因と考えられる。</a:t>
          </a:r>
          <a:endParaRPr kumimoji="1" lang="en-US" altLang="ja-JP" sz="1200" baseline="0">
            <a:latin typeface="ＭＳ Ｐゴシック" panose="020B0600070205080204" pitchFamily="50" charset="-128"/>
            <a:ea typeface="ＭＳ Ｐゴシック" panose="020B0600070205080204" pitchFamily="50" charset="-128"/>
          </a:endParaRPr>
        </a:p>
        <a:p>
          <a:r>
            <a:rPr kumimoji="1" lang="ja-JP" altLang="en-US" sz="1200" baseline="0">
              <a:latin typeface="ＭＳ Ｐゴシック" panose="020B0600070205080204" pitchFamily="50" charset="-128"/>
              <a:ea typeface="ＭＳ Ｐゴシック" panose="020B0600070205080204" pitchFamily="50" charset="-128"/>
            </a:rPr>
            <a:t>　また、ごみ・し尿処理、消防、学校給食の各事務を一部事務組合で行うなど人件費の抑制を図っており、その結果、類似団体内平均値を下回ることとなった。</a:t>
          </a:r>
          <a:endParaRPr kumimoji="1" lang="en-US" altLang="ja-JP" sz="1200" baseline="0">
            <a:latin typeface="ＭＳ Ｐゴシック" panose="020B0600070205080204" pitchFamily="50" charset="-128"/>
            <a:ea typeface="ＭＳ Ｐゴシック" panose="020B0600070205080204" pitchFamily="50" charset="-128"/>
          </a:endParaRPr>
        </a:p>
        <a:p>
          <a:r>
            <a:rPr kumimoji="1" lang="ja-JP" altLang="en-US" sz="1200" baseline="0">
              <a:latin typeface="ＭＳ Ｐゴシック" panose="020B0600070205080204" pitchFamily="50" charset="-128"/>
              <a:ea typeface="ＭＳ Ｐゴシック" panose="020B0600070205080204" pitchFamily="50" charset="-128"/>
            </a:rPr>
            <a:t>　今後も引き続き、定員適正化計画に基づく職員数の削減など、人件費の抑制に努める。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92710</xdr:rowOff>
    </xdr:from>
    <xdr:to>
      <xdr:col>24</xdr:col>
      <xdr:colOff>25400</xdr:colOff>
      <xdr:row>41</xdr:row>
      <xdr:rowOff>77470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05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49547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7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77470</xdr:rowOff>
    </xdr:from>
    <xdr:to>
      <xdr:col>24</xdr:col>
      <xdr:colOff>114300</xdr:colOff>
      <xdr:row>41</xdr:row>
      <xdr:rowOff>77470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0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7637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94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92710</xdr:rowOff>
    </xdr:from>
    <xdr:to>
      <xdr:col>24</xdr:col>
      <xdr:colOff>114300</xdr:colOff>
      <xdr:row>33</xdr:row>
      <xdr:rowOff>92710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0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27940</xdr:rowOff>
    </xdr:from>
    <xdr:to>
      <xdr:col>24</xdr:col>
      <xdr:colOff>25400</xdr:colOff>
      <xdr:row>36</xdr:row>
      <xdr:rowOff>165100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0014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158767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59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165100</xdr:rowOff>
    </xdr:from>
    <xdr:to>
      <xdr:col>19</xdr:col>
      <xdr:colOff>187325</xdr:colOff>
      <xdr:row>37</xdr:row>
      <xdr:rowOff>39370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373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xdr:rowOff>
    </xdr:from>
    <xdr:to>
      <xdr:col>20</xdr:col>
      <xdr:colOff>38100</xdr:colOff>
      <xdr:row>36</xdr:row>
      <xdr:rowOff>116840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127017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5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8890</xdr:rowOff>
    </xdr:from>
    <xdr:to>
      <xdr:col>15</xdr:col>
      <xdr:colOff>98425</xdr:colOff>
      <xdr:row>37</xdr:row>
      <xdr:rowOff>39370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525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149877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142240</xdr:rowOff>
    </xdr:from>
    <xdr:to>
      <xdr:col>11</xdr:col>
      <xdr:colOff>9525</xdr:colOff>
      <xdr:row>37</xdr:row>
      <xdr:rowOff>8890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144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15240</xdr:rowOff>
    </xdr:from>
    <xdr:to>
      <xdr:col>11</xdr:col>
      <xdr:colOff>60325</xdr:colOff>
      <xdr:row>36</xdr:row>
      <xdr:rowOff>116840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127017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44467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148590</xdr:rowOff>
    </xdr:from>
    <xdr:to>
      <xdr:col>24</xdr:col>
      <xdr:colOff>76200</xdr:colOff>
      <xdr:row>36</xdr:row>
      <xdr:rowOff>78740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165117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114300</xdr:rowOff>
    </xdr:from>
    <xdr:to>
      <xdr:col>20</xdr:col>
      <xdr:colOff>38100</xdr:colOff>
      <xdr:row>37</xdr:row>
      <xdr:rowOff>44450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160020</xdr:rowOff>
    </xdr:from>
    <xdr:to>
      <xdr:col>15</xdr:col>
      <xdr:colOff>149225</xdr:colOff>
      <xdr:row>37</xdr:row>
      <xdr:rowOff>90170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74947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129540</xdr:rowOff>
    </xdr:from>
    <xdr:to>
      <xdr:col>11</xdr:col>
      <xdr:colOff>60325</xdr:colOff>
      <xdr:row>37</xdr:row>
      <xdr:rowOff>59690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31767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前年度より０．３％悪化したものの、類似団体内平均値を下回っている。これは、平成１７年度にスタートした新行財政改革に基づく経常的な行政管理に係る経費の削減に伴う効果が大きい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今後は、その後継計画である「柏原市行財政健全化戦略（第２期）」に基づき、この水準を維持できるように努める。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27940</xdr:rowOff>
    </xdr:from>
    <xdr:to>
      <xdr:col>82</xdr:col>
      <xdr:colOff>107950</xdr:colOff>
      <xdr:row>21</xdr:row>
      <xdr:rowOff>161290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2824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114317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71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27940</xdr:rowOff>
    </xdr:from>
    <xdr:to>
      <xdr:col>82</xdr:col>
      <xdr:colOff>196850</xdr:colOff>
      <xdr:row>14</xdr:row>
      <xdr:rowOff>27940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28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168910</xdr:rowOff>
    </xdr:from>
    <xdr:to>
      <xdr:col>82</xdr:col>
      <xdr:colOff>107950</xdr:colOff>
      <xdr:row>16</xdr:row>
      <xdr:rowOff>20320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7406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90187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3004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118110</xdr:rowOff>
    </xdr:from>
    <xdr:to>
      <xdr:col>82</xdr:col>
      <xdr:colOff>158750</xdr:colOff>
      <xdr:row>18</xdr:row>
      <xdr:rowOff>48260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168910</xdr:rowOff>
    </xdr:from>
    <xdr:to>
      <xdr:col>78</xdr:col>
      <xdr:colOff>69850</xdr:colOff>
      <xdr:row>16</xdr:row>
      <xdr:rowOff>50800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7406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102870</xdr:rowOff>
    </xdr:from>
    <xdr:to>
      <xdr:col>78</xdr:col>
      <xdr:colOff>120650</xdr:colOff>
      <xdr:row>18</xdr:row>
      <xdr:rowOff>33020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17797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10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5080</xdr:rowOff>
    </xdr:from>
    <xdr:to>
      <xdr:col>73</xdr:col>
      <xdr:colOff>180975</xdr:colOff>
      <xdr:row>16</xdr:row>
      <xdr:rowOff>50800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7482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87630</xdr:rowOff>
    </xdr:from>
    <xdr:to>
      <xdr:col>74</xdr:col>
      <xdr:colOff>31750</xdr:colOff>
      <xdr:row>18</xdr:row>
      <xdr:rowOff>17780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2557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5080</xdr:rowOff>
    </xdr:from>
    <xdr:to>
      <xdr:col>69</xdr:col>
      <xdr:colOff>92075</xdr:colOff>
      <xdr:row>16</xdr:row>
      <xdr:rowOff>50800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482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49530</xdr:rowOff>
    </xdr:from>
    <xdr:to>
      <xdr:col>69</xdr:col>
      <xdr:colOff>142875</xdr:colOff>
      <xdr:row>17</xdr:row>
      <xdr:rowOff>151130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6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135907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160020</xdr:rowOff>
    </xdr:from>
    <xdr:to>
      <xdr:col>65</xdr:col>
      <xdr:colOff>53975</xdr:colOff>
      <xdr:row>17</xdr:row>
      <xdr:rowOff>90170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74947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157497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118110</xdr:rowOff>
    </xdr:from>
    <xdr:to>
      <xdr:col>78</xdr:col>
      <xdr:colOff>120650</xdr:colOff>
      <xdr:row>16</xdr:row>
      <xdr:rowOff>48260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58437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5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0</xdr:rowOff>
    </xdr:from>
    <xdr:to>
      <xdr:col>74</xdr:col>
      <xdr:colOff>31750</xdr:colOff>
      <xdr:row>16</xdr:row>
      <xdr:rowOff>101600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111777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125730</xdr:rowOff>
    </xdr:from>
    <xdr:to>
      <xdr:col>69</xdr:col>
      <xdr:colOff>142875</xdr:colOff>
      <xdr:row>16</xdr:row>
      <xdr:rowOff>55880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66057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0</xdr:rowOff>
    </xdr:from>
    <xdr:to>
      <xdr:col>65</xdr:col>
      <xdr:colOff>53975</xdr:colOff>
      <xdr:row>16</xdr:row>
      <xdr:rowOff>101600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111777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扶助費に係る経常収支比率は、前年度より０．５％悪化し、類似団体内平均値を大きく上回っている。これは、生活保護費の増や私立認定こども園の新設に</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伴い施設型給付費が増となったことが主な要因と考えられる。</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扶助費については、少子高齢化</a:t>
          </a:r>
          <a:r>
            <a:rPr kumimoji="1" lang="ja-JP" altLang="en-US" sz="1200">
              <a:latin typeface="ＭＳ Ｐゴシック" panose="020B0600070205080204" pitchFamily="50" charset="-128"/>
              <a:ea typeface="ＭＳ Ｐゴシック" panose="020B0600070205080204" pitchFamily="50" charset="-128"/>
            </a:rPr>
            <a:t>の進展に伴い今後も増加する見込みであるが、市民サービスを低下させることなく資格審査の適正化及び各種事業の見直しを行うことで、扶助費の上昇傾向に歯止めをかけるように努める。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115570</xdr:rowOff>
    </xdr:from>
    <xdr:to>
      <xdr:col>24</xdr:col>
      <xdr:colOff>25400</xdr:colOff>
      <xdr:row>61</xdr:row>
      <xdr:rowOff>115570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2024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87647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115570</xdr:rowOff>
    </xdr:from>
    <xdr:to>
      <xdr:col>24</xdr:col>
      <xdr:colOff>114300</xdr:colOff>
      <xdr:row>61</xdr:row>
      <xdr:rowOff>115570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30497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115570</xdr:rowOff>
    </xdr:from>
    <xdr:to>
      <xdr:col>24</xdr:col>
      <xdr:colOff>114300</xdr:colOff>
      <xdr:row>53</xdr:row>
      <xdr:rowOff>115570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69850</xdr:rowOff>
    </xdr:from>
    <xdr:to>
      <xdr:col>24</xdr:col>
      <xdr:colOff>25400</xdr:colOff>
      <xdr:row>57</xdr:row>
      <xdr:rowOff>115570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8425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51579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81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35052</xdr:rowOff>
    </xdr:from>
    <xdr:to>
      <xdr:col>24</xdr:col>
      <xdr:colOff>76200</xdr:colOff>
      <xdr:row>56</xdr:row>
      <xdr:rowOff>136652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69850</xdr:rowOff>
    </xdr:from>
    <xdr:to>
      <xdr:col>19</xdr:col>
      <xdr:colOff>187325</xdr:colOff>
      <xdr:row>57</xdr:row>
      <xdr:rowOff>115570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8425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16764</xdr:rowOff>
    </xdr:from>
    <xdr:to>
      <xdr:col>20</xdr:col>
      <xdr:colOff>38100</xdr:colOff>
      <xdr:row>56</xdr:row>
      <xdr:rowOff>118364</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128541</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386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69850</xdr:rowOff>
    </xdr:from>
    <xdr:to>
      <xdr:col>15</xdr:col>
      <xdr:colOff>98425</xdr:colOff>
      <xdr:row>57</xdr:row>
      <xdr:rowOff>115570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8425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169926</xdr:rowOff>
    </xdr:from>
    <xdr:to>
      <xdr:col>15</xdr:col>
      <xdr:colOff>149225</xdr:colOff>
      <xdr:row>56</xdr:row>
      <xdr:rowOff>100076</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110253</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36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69850</xdr:rowOff>
    </xdr:from>
    <xdr:to>
      <xdr:col>11</xdr:col>
      <xdr:colOff>9525</xdr:colOff>
      <xdr:row>57</xdr:row>
      <xdr:rowOff>143002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84250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124206</xdr:rowOff>
    </xdr:from>
    <xdr:to>
      <xdr:col>11</xdr:col>
      <xdr:colOff>60325</xdr:colOff>
      <xdr:row>56</xdr:row>
      <xdr:rowOff>54356</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64533</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32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142494</xdr:rowOff>
    </xdr:from>
    <xdr:to>
      <xdr:col>6</xdr:col>
      <xdr:colOff>171450</xdr:colOff>
      <xdr:row>56</xdr:row>
      <xdr:rowOff>72644</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7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82821</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34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64770</xdr:rowOff>
    </xdr:from>
    <xdr:to>
      <xdr:col>24</xdr:col>
      <xdr:colOff>76200</xdr:colOff>
      <xdr:row>57</xdr:row>
      <xdr:rowOff>166370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36847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19050</xdr:rowOff>
    </xdr:from>
    <xdr:to>
      <xdr:col>20</xdr:col>
      <xdr:colOff>38100</xdr:colOff>
      <xdr:row>57</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64770</xdr:rowOff>
    </xdr:from>
    <xdr:to>
      <xdr:col>15</xdr:col>
      <xdr:colOff>149225</xdr:colOff>
      <xdr:row>57</xdr:row>
      <xdr:rowOff>166370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151147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19050</xdr:rowOff>
    </xdr:from>
    <xdr:to>
      <xdr:col>11</xdr:col>
      <xdr:colOff>60325</xdr:colOff>
      <xdr:row>57</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92202</xdr:rowOff>
    </xdr:from>
    <xdr:to>
      <xdr:col>6</xdr:col>
      <xdr:colOff>171450</xdr:colOff>
      <xdr:row>58</xdr:row>
      <xdr:rowOff>22352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86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7129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95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その他に係る経常収支比率は、前年度より０．１％改善し、類似団体内平均値も下回っている。これは、後期高齢者医療会計への繰出金が増となったものの、その他の特別会計への繰出金の減少がそれを上回ったことが主な要因と考えられ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今後も保険料の適正化及び徴収率の向上を図り、普通会計の負担を減らすことができるよう努める。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60</xdr:row>
      <xdr:rowOff>111760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424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83837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37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111760</xdr:rowOff>
    </xdr:from>
    <xdr:to>
      <xdr:col>82</xdr:col>
      <xdr:colOff>196850</xdr:colOff>
      <xdr:row>60</xdr:row>
      <xdr:rowOff>111760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39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88900</xdr:rowOff>
    </xdr:from>
    <xdr:to>
      <xdr:col>82</xdr:col>
      <xdr:colOff>107950</xdr:colOff>
      <xdr:row>56</xdr:row>
      <xdr:rowOff>96520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6901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93997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695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121920</xdr:rowOff>
    </xdr:from>
    <xdr:to>
      <xdr:col>82</xdr:col>
      <xdr:colOff>158750</xdr:colOff>
      <xdr:row>57</xdr:row>
      <xdr:rowOff>52070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96520</xdr:rowOff>
    </xdr:from>
    <xdr:to>
      <xdr:col>78</xdr:col>
      <xdr:colOff>69850</xdr:colOff>
      <xdr:row>56</xdr:row>
      <xdr:rowOff>104140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6977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144780</xdr:rowOff>
    </xdr:from>
    <xdr:to>
      <xdr:col>78</xdr:col>
      <xdr:colOff>120650</xdr:colOff>
      <xdr:row>57</xdr:row>
      <xdr:rowOff>74930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59707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50800</xdr:rowOff>
    </xdr:from>
    <xdr:to>
      <xdr:col>73</xdr:col>
      <xdr:colOff>180975</xdr:colOff>
      <xdr:row>56</xdr:row>
      <xdr:rowOff>104140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6520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56</xdr:row>
      <xdr:rowOff>50800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9613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13987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129540</xdr:rowOff>
    </xdr:from>
    <xdr:to>
      <xdr:col>65</xdr:col>
      <xdr:colOff>53975</xdr:colOff>
      <xdr:row>57</xdr:row>
      <xdr:rowOff>59690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44467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54627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45720</xdr:rowOff>
    </xdr:from>
    <xdr:to>
      <xdr:col>78</xdr:col>
      <xdr:colOff>120650</xdr:colOff>
      <xdr:row>56</xdr:row>
      <xdr:rowOff>147320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157497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41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53340</xdr:rowOff>
    </xdr:from>
    <xdr:to>
      <xdr:col>74</xdr:col>
      <xdr:colOff>31750</xdr:colOff>
      <xdr:row>56</xdr:row>
      <xdr:rowOff>154940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165117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0</xdr:rowOff>
    </xdr:from>
    <xdr:to>
      <xdr:col>69</xdr:col>
      <xdr:colOff>142875</xdr:colOff>
      <xdr:row>56</xdr:row>
      <xdr:rowOff>101600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111777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の経常収支比率は、前年度より０．９％改善しているものの、依然として類似団体内平均値を大きく上回っている。これは、ごみ・し尿処理、消防、学校給食事務を一部事務組合で行っており、これらの負担金を支出して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今度も、一部事務組合に対して行財政改革を促し、構成市の負担を少しでも抑制できるように努める。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40</xdr:row>
      <xdr:rowOff>8128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23712"/>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151655</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xdr:rowOff>
    </xdr:from>
    <xdr:to>
      <xdr:col>82</xdr:col>
      <xdr:colOff>196850</xdr:colOff>
      <xdr:row>40</xdr:row>
      <xdr:rowOff>8128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8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163576</xdr:rowOff>
    </xdr:from>
    <xdr:to>
      <xdr:col>82</xdr:col>
      <xdr:colOff>107950</xdr:colOff>
      <xdr:row>39</xdr:row>
      <xdr:rowOff>33274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67867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56151</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056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39624</xdr:rowOff>
    </xdr:from>
    <xdr:to>
      <xdr:col>82</xdr:col>
      <xdr:colOff>158750</xdr:colOff>
      <xdr:row>36</xdr:row>
      <xdr:rowOff>141224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33274</xdr:rowOff>
    </xdr:from>
    <xdr:to>
      <xdr:col>78</xdr:col>
      <xdr:colOff>69850</xdr:colOff>
      <xdr:row>39</xdr:row>
      <xdr:rowOff>46990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7198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39624</xdr:rowOff>
    </xdr:from>
    <xdr:to>
      <xdr:col>78</xdr:col>
      <xdr:colOff>120650</xdr:colOff>
      <xdr:row>36</xdr:row>
      <xdr:rowOff>141224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151401</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5980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46990</xdr:rowOff>
    </xdr:from>
    <xdr:to>
      <xdr:col>73</xdr:col>
      <xdr:colOff>180975</xdr:colOff>
      <xdr:row>39</xdr:row>
      <xdr:rowOff>60706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73354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16764</xdr:rowOff>
    </xdr:from>
    <xdr:to>
      <xdr:col>74</xdr:col>
      <xdr:colOff>31750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128541</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14986</xdr:rowOff>
    </xdr:from>
    <xdr:to>
      <xdr:col>69</xdr:col>
      <xdr:colOff>92075</xdr:colOff>
      <xdr:row>39</xdr:row>
      <xdr:rowOff>60706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70153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xdr:rowOff>
    </xdr:from>
    <xdr:to>
      <xdr:col>69</xdr:col>
      <xdr:colOff>142875</xdr:colOff>
      <xdr:row>36</xdr:row>
      <xdr:rowOff>104648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114825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147066</xdr:rowOff>
    </xdr:from>
    <xdr:to>
      <xdr:col>65</xdr:col>
      <xdr:colOff>53975</xdr:colOff>
      <xdr:row>36</xdr:row>
      <xdr:rowOff>77216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87393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112776</xdr:rowOff>
    </xdr:from>
    <xdr:to>
      <xdr:col>82</xdr:col>
      <xdr:colOff>158750</xdr:colOff>
      <xdr:row>39</xdr:row>
      <xdr:rowOff>42926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6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84853</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59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153924</xdr:rowOff>
    </xdr:from>
    <xdr:to>
      <xdr:col>78</xdr:col>
      <xdr:colOff>120650</xdr:colOff>
      <xdr:row>39</xdr:row>
      <xdr:rowOff>84074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66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68851</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755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167640</xdr:rowOff>
    </xdr:from>
    <xdr:to>
      <xdr:col>74</xdr:col>
      <xdr:colOff>31750</xdr:colOff>
      <xdr:row>39</xdr:row>
      <xdr:rowOff>97790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82567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9906</xdr:rowOff>
    </xdr:from>
    <xdr:to>
      <xdr:col>69</xdr:col>
      <xdr:colOff>142875</xdr:colOff>
      <xdr:row>39</xdr:row>
      <xdr:rowOff>111506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69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96283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78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135636</xdr:rowOff>
    </xdr:from>
    <xdr:to>
      <xdr:col>65</xdr:col>
      <xdr:colOff>53975</xdr:colOff>
      <xdr:row>39</xdr:row>
      <xdr:rowOff>65786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65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50563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73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公債費に係る経常収支比率は、前年度より０．８％改善し、類似団体内平均値を下回っている。これは臨時税収補填債や一般単独事業債などの償還終了による元利償還金の減が主な要因と考えられる。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、庁舎の建替えや公立認定こども園の建設に伴い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起債発行額の増加が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見込まれるため、新規事業に伴う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起債</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発行の抑制などにより、公債費負担の増加を抑制するよう努める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108712</xdr:rowOff>
    </xdr:from>
    <xdr:to>
      <xdr:col>24</xdr:col>
      <xdr:colOff>25400</xdr:colOff>
      <xdr:row>80</xdr:row>
      <xdr:rowOff>99568</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796012"/>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71645</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87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99568</xdr:rowOff>
    </xdr:from>
    <xdr:to>
      <xdr:col>24</xdr:col>
      <xdr:colOff>114300</xdr:colOff>
      <xdr:row>80</xdr:row>
      <xdr:rowOff>99568</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81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23639</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53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108712</xdr:rowOff>
    </xdr:from>
    <xdr:to>
      <xdr:col>24</xdr:col>
      <xdr:colOff>114300</xdr:colOff>
      <xdr:row>74</xdr:row>
      <xdr:rowOff>108712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79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122428</xdr:rowOff>
    </xdr:from>
    <xdr:to>
      <xdr:col>24</xdr:col>
      <xdr:colOff>25400</xdr:colOff>
      <xdr:row>76</xdr:row>
      <xdr:rowOff>159004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15262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27703</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229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159004</xdr:rowOff>
    </xdr:from>
    <xdr:to>
      <xdr:col>19</xdr:col>
      <xdr:colOff>187325</xdr:colOff>
      <xdr:row>77</xdr:row>
      <xdr:rowOff>19558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1892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69342</xdr:rowOff>
    </xdr:from>
    <xdr:to>
      <xdr:col>20</xdr:col>
      <xdr:colOff>38100</xdr:colOff>
      <xdr:row>77</xdr:row>
      <xdr:rowOff>170942</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155719</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154432</xdr:rowOff>
    </xdr:from>
    <xdr:to>
      <xdr:col>15</xdr:col>
      <xdr:colOff>98425</xdr:colOff>
      <xdr:row>77</xdr:row>
      <xdr:rowOff>19558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1846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73913</xdr:rowOff>
    </xdr:from>
    <xdr:to>
      <xdr:col>15</xdr:col>
      <xdr:colOff>149225</xdr:colOff>
      <xdr:row>78</xdr:row>
      <xdr:rowOff>4063</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160290</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154432</xdr:rowOff>
    </xdr:from>
    <xdr:to>
      <xdr:col>11</xdr:col>
      <xdr:colOff>9525</xdr:colOff>
      <xdr:row>77</xdr:row>
      <xdr:rowOff>19558</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1846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64770</xdr:rowOff>
    </xdr:from>
    <xdr:to>
      <xdr:col>11</xdr:col>
      <xdr:colOff>60325</xdr:colOff>
      <xdr:row>77</xdr:row>
      <xdr:rowOff>166370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151147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133350</xdr:rowOff>
    </xdr:from>
    <xdr:to>
      <xdr:col>6</xdr:col>
      <xdr:colOff>171450</xdr:colOff>
      <xdr:row>78</xdr:row>
      <xdr:rowOff>63500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48277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71628</xdr:rowOff>
    </xdr:from>
    <xdr:to>
      <xdr:col>24</xdr:col>
      <xdr:colOff>76200</xdr:colOff>
      <xdr:row>77</xdr:row>
      <xdr:rowOff>1778</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88155</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94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108204</xdr:rowOff>
    </xdr:from>
    <xdr:to>
      <xdr:col>20</xdr:col>
      <xdr:colOff>38100</xdr:colOff>
      <xdr:row>77</xdr:row>
      <xdr:rowOff>38354</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48531</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90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140208</xdr:rowOff>
    </xdr:from>
    <xdr:to>
      <xdr:col>15</xdr:col>
      <xdr:colOff>149225</xdr:colOff>
      <xdr:row>77</xdr:row>
      <xdr:rowOff>70358</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80535</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93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103632</xdr:rowOff>
    </xdr:from>
    <xdr:to>
      <xdr:col>11</xdr:col>
      <xdr:colOff>60325</xdr:colOff>
      <xdr:row>77</xdr:row>
      <xdr:rowOff>33782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43959</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90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140208</xdr:rowOff>
    </xdr:from>
    <xdr:to>
      <xdr:col>6</xdr:col>
      <xdr:colOff>171450</xdr:colOff>
      <xdr:row>77</xdr:row>
      <xdr:rowOff>70358</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80535</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93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a:r>
            <a:rPr kumimoji="1" lang="ja-JP" altLang="en-US" sz="1200">
              <a:latin typeface="ＭＳ Ｐゴシック" panose="020B0600070205080204" pitchFamily="50" charset="-128"/>
              <a:ea typeface="ＭＳ Ｐゴシック" panose="020B0600070205080204" pitchFamily="50" charset="-128"/>
            </a:rPr>
            <a:t>　公債費以外に係る経常収支比率は、前年より２．０％改善したものの、依然として類似団体内平均値を上回っている。これは、補助費等及び扶助費が類似団体と比較して多いこと、歳出充当経常一般財源が減となり経常一般財源等が増となったことが主な要因と考えられる。</a:t>
          </a:r>
          <a:endParaRPr kumimoji="1" lang="en-US" altLang="ja-JP" sz="1200">
            <a:latin typeface="ＭＳ Ｐゴシック" panose="020B0600070205080204" pitchFamily="50" charset="-128"/>
            <a:ea typeface="ＭＳ Ｐゴシック" panose="020B0600070205080204" pitchFamily="50" charset="-128"/>
          </a:endParaRPr>
        </a:p>
        <a:p>
          <a:pPr algn="l"/>
          <a:r>
            <a:rPr kumimoji="1" lang="ja-JP" altLang="en-US" sz="1200">
              <a:latin typeface="ＭＳ Ｐゴシック" panose="020B0600070205080204" pitchFamily="50" charset="-128"/>
              <a:ea typeface="ＭＳ Ｐゴシック" panose="020B0600070205080204" pitchFamily="50" charset="-128"/>
            </a:rPr>
            <a:t>　今後も引き続き、平成２７年度に策定した「柏原市行財政健全化戦略（第２期）」に基づき、歳入の確保、更なる事業の見直し・精査など、財政の健全化を図り、経常収支比率の改善に努める。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33274</xdr:rowOff>
    </xdr:from>
    <xdr:to>
      <xdr:col>82</xdr:col>
      <xdr:colOff>107950</xdr:colOff>
      <xdr:row>81</xdr:row>
      <xdr:rowOff>133858</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6510000" y="12892024"/>
          <a:ext cx="0" cy="1129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105935</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6598900" y="1399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133858</xdr:rowOff>
    </xdr:from>
    <xdr:to>
      <xdr:col>82</xdr:col>
      <xdr:colOff>196850</xdr:colOff>
      <xdr:row>81</xdr:row>
      <xdr:rowOff>133858</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402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119651</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6598900" y="1263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33274</xdr:rowOff>
    </xdr:from>
    <xdr:to>
      <xdr:col>82</xdr:col>
      <xdr:colOff>196850</xdr:colOff>
      <xdr:row>75</xdr:row>
      <xdr:rowOff>33274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2892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5842</xdr:rowOff>
    </xdr:from>
    <xdr:to>
      <xdr:col>82</xdr:col>
      <xdr:colOff>107950</xdr:colOff>
      <xdr:row>79</xdr:row>
      <xdr:rowOff>97282</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5671800" y="13550392"/>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63009</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6598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46482</xdr:rowOff>
    </xdr:from>
    <xdr:to>
      <xdr:col>82</xdr:col>
      <xdr:colOff>158750</xdr:colOff>
      <xdr:row>77</xdr:row>
      <xdr:rowOff>148082</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6459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97282</xdr:rowOff>
    </xdr:from>
    <xdr:to>
      <xdr:col>78</xdr:col>
      <xdr:colOff>69850</xdr:colOff>
      <xdr:row>80</xdr:row>
      <xdr:rowOff>26415</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4782800" y="13641832"/>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41911</xdr:rowOff>
    </xdr:from>
    <xdr:to>
      <xdr:col>78</xdr:col>
      <xdr:colOff>120650</xdr:colOff>
      <xdr:row>77</xdr:row>
      <xdr:rowOff>143511</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621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153688</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290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110998</xdr:rowOff>
    </xdr:from>
    <xdr:to>
      <xdr:col>73</xdr:col>
      <xdr:colOff>180975</xdr:colOff>
      <xdr:row>80</xdr:row>
      <xdr:rowOff>26415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3893800" y="13655548"/>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83565</xdr:rowOff>
    </xdr:from>
    <xdr:to>
      <xdr:col>69</xdr:col>
      <xdr:colOff>92075</xdr:colOff>
      <xdr:row>79</xdr:row>
      <xdr:rowOff>110998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004800" y="13628115"/>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85344</xdr:rowOff>
    </xdr:from>
    <xdr:to>
      <xdr:col>69</xdr:col>
      <xdr:colOff>142875</xdr:colOff>
      <xdr:row>77</xdr:row>
      <xdr:rowOff>15494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843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25671</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126492</xdr:rowOff>
    </xdr:from>
    <xdr:to>
      <xdr:col>82</xdr:col>
      <xdr:colOff>158750</xdr:colOff>
      <xdr:row>79</xdr:row>
      <xdr:rowOff>56642</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64592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98569</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65989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46482</xdr:rowOff>
    </xdr:from>
    <xdr:to>
      <xdr:col>78</xdr:col>
      <xdr:colOff>120650</xdr:colOff>
      <xdr:row>79</xdr:row>
      <xdr:rowOff>148082</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621000" y="1359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132859</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3677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147065</xdr:rowOff>
    </xdr:from>
    <xdr:to>
      <xdr:col>74</xdr:col>
      <xdr:colOff>31750</xdr:colOff>
      <xdr:row>80</xdr:row>
      <xdr:rowOff>77215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32000" y="1369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61992</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3777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60198</xdr:rowOff>
    </xdr:from>
    <xdr:to>
      <xdr:col>69</xdr:col>
      <xdr:colOff>142875</xdr:colOff>
      <xdr:row>79</xdr:row>
      <xdr:rowOff>161798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843000" y="1360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146575</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369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32765</xdr:rowOff>
    </xdr:from>
    <xdr:to>
      <xdr:col>65</xdr:col>
      <xdr:colOff>53975</xdr:colOff>
      <xdr:row>79</xdr:row>
      <xdr:rowOff>134365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9540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119142</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66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大阪府柏原市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44094</xdr:rowOff>
    </xdr:from>
    <xdr:to>
      <xdr:col>29</xdr:col>
      <xdr:colOff>127000</xdr:colOff>
      <xdr:row>20</xdr:row>
      <xdr:rowOff>17446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49119"/>
          <a:ext cx="0" cy="134495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160973</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66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17446</xdr:rowOff>
    </xdr:from>
    <xdr:to>
      <xdr:col>30</xdr:col>
      <xdr:colOff>25400</xdr:colOff>
      <xdr:row>20</xdr:row>
      <xdr:rowOff>17446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940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130471</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92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44094</xdr:rowOff>
    </xdr:from>
    <xdr:to>
      <xdr:col>30</xdr:col>
      <xdr:colOff>25400</xdr:colOff>
      <xdr:row>12</xdr:row>
      <xdr:rowOff>44094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491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53451</xdr:rowOff>
    </xdr:from>
    <xdr:to>
      <xdr:col>29</xdr:col>
      <xdr:colOff>127000</xdr:colOff>
      <xdr:row>17</xdr:row>
      <xdr:rowOff>78972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15726"/>
          <a:ext cx="647700" cy="255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38228</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00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31944</xdr:rowOff>
    </xdr:from>
    <xdr:to>
      <xdr:col>29</xdr:col>
      <xdr:colOff>177800</xdr:colOff>
      <xdr:row>17</xdr:row>
      <xdr:rowOff>133544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94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73371</xdr:rowOff>
    </xdr:from>
    <xdr:to>
      <xdr:col>26</xdr:col>
      <xdr:colOff>50800</xdr:colOff>
      <xdr:row>17</xdr:row>
      <xdr:rowOff>78972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3035646"/>
          <a:ext cx="698500" cy="56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49563</xdr:rowOff>
    </xdr:from>
    <xdr:to>
      <xdr:col>26</xdr:col>
      <xdr:colOff>101600</xdr:colOff>
      <xdr:row>17</xdr:row>
      <xdr:rowOff>151163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11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135940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98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67657</xdr:rowOff>
    </xdr:from>
    <xdr:to>
      <xdr:col>22</xdr:col>
      <xdr:colOff>114300</xdr:colOff>
      <xdr:row>17</xdr:row>
      <xdr:rowOff>73371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029932"/>
          <a:ext cx="698500" cy="57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63981</xdr:rowOff>
    </xdr:from>
    <xdr:to>
      <xdr:col>22</xdr:col>
      <xdr:colOff>165100</xdr:colOff>
      <xdr:row>17</xdr:row>
      <xdr:rowOff>165581</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26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150358</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12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67657</xdr:rowOff>
    </xdr:from>
    <xdr:to>
      <xdr:col>18</xdr:col>
      <xdr:colOff>177800</xdr:colOff>
      <xdr:row>17</xdr:row>
      <xdr:rowOff>136139</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029932"/>
          <a:ext cx="698500" cy="684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73876</xdr:rowOff>
    </xdr:from>
    <xdr:to>
      <xdr:col>19</xdr:col>
      <xdr:colOff>38100</xdr:colOff>
      <xdr:row>18</xdr:row>
      <xdr:rowOff>4026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36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160253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22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47326</xdr:rowOff>
    </xdr:from>
    <xdr:to>
      <xdr:col>15</xdr:col>
      <xdr:colOff>101600</xdr:colOff>
      <xdr:row>17</xdr:row>
      <xdr:rowOff>148926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09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159103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778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2651</xdr:rowOff>
    </xdr:from>
    <xdr:to>
      <xdr:col>29</xdr:col>
      <xdr:colOff>177800</xdr:colOff>
      <xdr:row>17</xdr:row>
      <xdr:rowOff>104251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64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19178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810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28172</xdr:rowOff>
    </xdr:from>
    <xdr:to>
      <xdr:col>26</xdr:col>
      <xdr:colOff>101600</xdr:colOff>
      <xdr:row>17</xdr:row>
      <xdr:rowOff>129772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904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139949</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759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22571</xdr:rowOff>
    </xdr:from>
    <xdr:to>
      <xdr:col>22</xdr:col>
      <xdr:colOff>165100</xdr:colOff>
      <xdr:row>17</xdr:row>
      <xdr:rowOff>124171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848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134348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753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16857</xdr:rowOff>
    </xdr:from>
    <xdr:to>
      <xdr:col>19</xdr:col>
      <xdr:colOff>38100</xdr:colOff>
      <xdr:row>17</xdr:row>
      <xdr:rowOff>118457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791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128634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4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85339</xdr:rowOff>
    </xdr:from>
    <xdr:to>
      <xdr:col>15</xdr:col>
      <xdr:colOff>101600</xdr:colOff>
      <xdr:row>18</xdr:row>
      <xdr:rowOff>15489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476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266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13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178109</xdr:rowOff>
    </xdr:from>
    <xdr:to>
      <xdr:col>29</xdr:col>
      <xdr:colOff>127000</xdr:colOff>
      <xdr:row>37</xdr:row>
      <xdr:rowOff>316085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102659"/>
          <a:ext cx="0" cy="13381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288162</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1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316085</xdr:rowOff>
    </xdr:from>
    <xdr:to>
      <xdr:col>30</xdr:col>
      <xdr:colOff>25400</xdr:colOff>
      <xdr:row>37</xdr:row>
      <xdr:rowOff>316085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407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93036</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46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178109</xdr:rowOff>
    </xdr:from>
    <xdr:to>
      <xdr:col>30</xdr:col>
      <xdr:colOff>25400</xdr:colOff>
      <xdr:row>33</xdr:row>
      <xdr:rowOff>178109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1026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22758</xdr:rowOff>
    </xdr:from>
    <xdr:to>
      <xdr:col>29</xdr:col>
      <xdr:colOff>127000</xdr:colOff>
      <xdr:row>36</xdr:row>
      <xdr:rowOff>114492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6976008"/>
          <a:ext cx="647700" cy="917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27282</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376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182205</xdr:rowOff>
    </xdr:from>
    <xdr:to>
      <xdr:col>29</xdr:col>
      <xdr:colOff>177800</xdr:colOff>
      <xdr:row>35</xdr:row>
      <xdr:rowOff>283805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7925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314517</xdr:rowOff>
    </xdr:from>
    <xdr:to>
      <xdr:col>26</xdr:col>
      <xdr:colOff>50800</xdr:colOff>
      <xdr:row>36</xdr:row>
      <xdr:rowOff>22758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6924867"/>
          <a:ext cx="698500" cy="511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156112</xdr:rowOff>
    </xdr:from>
    <xdr:to>
      <xdr:col>26</xdr:col>
      <xdr:colOff>101600</xdr:colOff>
      <xdr:row>35</xdr:row>
      <xdr:rowOff>257712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7664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267889</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535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137320</xdr:rowOff>
    </xdr:from>
    <xdr:to>
      <xdr:col>22</xdr:col>
      <xdr:colOff>114300</xdr:colOff>
      <xdr:row>35</xdr:row>
      <xdr:rowOff>314517</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6747670"/>
          <a:ext cx="698500" cy="1771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144519</xdr:rowOff>
    </xdr:from>
    <xdr:to>
      <xdr:col>22</xdr:col>
      <xdr:colOff>165100</xdr:colOff>
      <xdr:row>35</xdr:row>
      <xdr:rowOff>246119</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7548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256296</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523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137320</xdr:rowOff>
    </xdr:from>
    <xdr:to>
      <xdr:col>18</xdr:col>
      <xdr:colOff>177800</xdr:colOff>
      <xdr:row>35</xdr:row>
      <xdr:rowOff>145549</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747670"/>
          <a:ext cx="698500" cy="82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134917</xdr:rowOff>
    </xdr:from>
    <xdr:to>
      <xdr:col>19</xdr:col>
      <xdr:colOff>38100</xdr:colOff>
      <xdr:row>35</xdr:row>
      <xdr:rowOff>236517</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745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221294</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83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103404</xdr:rowOff>
    </xdr:from>
    <xdr:to>
      <xdr:col>15</xdr:col>
      <xdr:colOff>101600</xdr:colOff>
      <xdr:row>35</xdr:row>
      <xdr:rowOff>205004</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7137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189781</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80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63692</xdr:rowOff>
    </xdr:from>
    <xdr:to>
      <xdr:col>29</xdr:col>
      <xdr:colOff>177800</xdr:colOff>
      <xdr:row>36</xdr:row>
      <xdr:rowOff>165292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70169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35769</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989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314858</xdr:rowOff>
    </xdr:from>
    <xdr:to>
      <xdr:col>26</xdr:col>
      <xdr:colOff>101600</xdr:colOff>
      <xdr:row>36</xdr:row>
      <xdr:rowOff>73558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9252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58335</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7011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263717</xdr:rowOff>
    </xdr:from>
    <xdr:to>
      <xdr:col>22</xdr:col>
      <xdr:colOff>165100</xdr:colOff>
      <xdr:row>36</xdr:row>
      <xdr:rowOff>22417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8740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7194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960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86520</xdr:rowOff>
    </xdr:from>
    <xdr:to>
      <xdr:col>19</xdr:col>
      <xdr:colOff>38100</xdr:colOff>
      <xdr:row>35</xdr:row>
      <xdr:rowOff>188120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696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198297</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46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94749</xdr:rowOff>
    </xdr:from>
    <xdr:to>
      <xdr:col>15</xdr:col>
      <xdr:colOff>101600</xdr:colOff>
      <xdr:row>35</xdr:row>
      <xdr:rowOff>196349</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7050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206526</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473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大阪府柏原市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69,529
68,188
25.33
25,050,466
24,425,286
600,696
15,162,579
19,183,344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104816</xdr:rowOff>
    </xdr:from>
    <xdr:to>
      <xdr:col>24</xdr:col>
      <xdr:colOff>62865</xdr:colOff>
      <xdr:row>38</xdr:row>
      <xdr:rowOff>170676</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48316"/>
          <a:ext cx="1270" cy="1437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3053</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9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170676</xdr:rowOff>
    </xdr:from>
    <xdr:to>
      <xdr:col>24</xdr:col>
      <xdr:colOff>152400</xdr:colOff>
      <xdr:row>38</xdr:row>
      <xdr:rowOff>170676</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85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51493</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23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104816</xdr:rowOff>
    </xdr:from>
    <xdr:to>
      <xdr:col>24</xdr:col>
      <xdr:colOff>152400</xdr:colOff>
      <xdr:row>30</xdr:row>
      <xdr:rowOff>104816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81499</xdr:rowOff>
    </xdr:from>
    <xdr:to>
      <xdr:col>24</xdr:col>
      <xdr:colOff>63500</xdr:colOff>
      <xdr:row>36</xdr:row>
      <xdr:rowOff>162400</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3797300" y="6253699"/>
          <a:ext cx="838200" cy="80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108417</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937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85540</xdr:rowOff>
    </xdr:from>
    <xdr:to>
      <xdr:col>24</xdr:col>
      <xdr:colOff>114300</xdr:colOff>
      <xdr:row>36</xdr:row>
      <xdr:rowOff>15690</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8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81499</xdr:rowOff>
    </xdr:from>
    <xdr:to>
      <xdr:col>19</xdr:col>
      <xdr:colOff>177800</xdr:colOff>
      <xdr:row>36</xdr:row>
      <xdr:rowOff>91785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253699"/>
          <a:ext cx="889000" cy="1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103850</xdr:rowOff>
    </xdr:from>
    <xdr:to>
      <xdr:col>20</xdr:col>
      <xdr:colOff>38100</xdr:colOff>
      <xdr:row>36</xdr:row>
      <xdr:rowOff>34000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10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50527</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79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66388</xdr:rowOff>
    </xdr:from>
    <xdr:to>
      <xdr:col>15</xdr:col>
      <xdr:colOff>50800</xdr:colOff>
      <xdr:row>36</xdr:row>
      <xdr:rowOff>91785</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6238588"/>
          <a:ext cx="889000" cy="2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99164</xdr:rowOff>
    </xdr:from>
    <xdr:to>
      <xdr:col>15</xdr:col>
      <xdr:colOff>101600</xdr:colOff>
      <xdr:row>36</xdr:row>
      <xdr:rowOff>29314</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09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45841</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7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66388</xdr:rowOff>
    </xdr:from>
    <xdr:to>
      <xdr:col>10</xdr:col>
      <xdr:colOff>114300</xdr:colOff>
      <xdr:row>36</xdr:row>
      <xdr:rowOff>159200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238588"/>
          <a:ext cx="889000" cy="92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90820</xdr:rowOff>
    </xdr:from>
    <xdr:to>
      <xdr:col>10</xdr:col>
      <xdr:colOff>165100</xdr:colOff>
      <xdr:row>36</xdr:row>
      <xdr:rowOff>20970</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09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37497</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86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29144</xdr:rowOff>
    </xdr:from>
    <xdr:to>
      <xdr:col>6</xdr:col>
      <xdr:colOff>38100</xdr:colOff>
      <xdr:row>35</xdr:row>
      <xdr:rowOff>130744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02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147271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80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111600</xdr:rowOff>
    </xdr:from>
    <xdr:to>
      <xdr:col>24</xdr:col>
      <xdr:colOff>114300</xdr:colOff>
      <xdr:row>37</xdr:row>
      <xdr:rowOff>41750</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2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90027</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26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30699</xdr:rowOff>
    </xdr:from>
    <xdr:to>
      <xdr:col>20</xdr:col>
      <xdr:colOff>38100</xdr:colOff>
      <xdr:row>36</xdr:row>
      <xdr:rowOff>132299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20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123426</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29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40985</xdr:rowOff>
    </xdr:from>
    <xdr:to>
      <xdr:col>15</xdr:col>
      <xdr:colOff>101600</xdr:colOff>
      <xdr:row>36</xdr:row>
      <xdr:rowOff>142585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21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133712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305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15588</xdr:rowOff>
    </xdr:from>
    <xdr:to>
      <xdr:col>10</xdr:col>
      <xdr:colOff>165100</xdr:colOff>
      <xdr:row>36</xdr:row>
      <xdr:rowOff>117188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18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108315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28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108400</xdr:rowOff>
    </xdr:from>
    <xdr:to>
      <xdr:col>6</xdr:col>
      <xdr:colOff>38100</xdr:colOff>
      <xdr:row>37</xdr:row>
      <xdr:rowOff>38550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2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29677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37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131610</xdr:rowOff>
    </xdr:from>
    <xdr:to>
      <xdr:col>24</xdr:col>
      <xdr:colOff>62865</xdr:colOff>
      <xdr:row>58</xdr:row>
      <xdr:rowOff>143790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32660"/>
          <a:ext cx="1270" cy="1555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147617</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9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143790</xdr:rowOff>
    </xdr:from>
    <xdr:to>
      <xdr:col>24</xdr:col>
      <xdr:colOff>152400</xdr:colOff>
      <xdr:row>58</xdr:row>
      <xdr:rowOff>143790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87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78287</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07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131610</xdr:rowOff>
    </xdr:from>
    <xdr:to>
      <xdr:col>24</xdr:col>
      <xdr:colOff>152400</xdr:colOff>
      <xdr:row>49</xdr:row>
      <xdr:rowOff>131610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32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143790</xdr:rowOff>
    </xdr:from>
    <xdr:to>
      <xdr:col>24</xdr:col>
      <xdr:colOff>63500</xdr:colOff>
      <xdr:row>58</xdr:row>
      <xdr:rowOff>152743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10087890"/>
          <a:ext cx="838200" cy="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128249</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557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105372</xdr:rowOff>
    </xdr:from>
    <xdr:to>
      <xdr:col>24</xdr:col>
      <xdr:colOff>114300</xdr:colOff>
      <xdr:row>57</xdr:row>
      <xdr:rowOff>35522</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0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145021</xdr:rowOff>
    </xdr:from>
    <xdr:to>
      <xdr:col>19</xdr:col>
      <xdr:colOff>177800</xdr:colOff>
      <xdr:row>58</xdr:row>
      <xdr:rowOff>152743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10089121"/>
          <a:ext cx="889000" cy="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107874</xdr:rowOff>
    </xdr:from>
    <xdr:to>
      <xdr:col>20</xdr:col>
      <xdr:colOff>38100</xdr:colOff>
      <xdr:row>57</xdr:row>
      <xdr:rowOff>38024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0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54551</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48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144717</xdr:rowOff>
    </xdr:from>
    <xdr:to>
      <xdr:col>15</xdr:col>
      <xdr:colOff>50800</xdr:colOff>
      <xdr:row>58</xdr:row>
      <xdr:rowOff>145021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10088817"/>
          <a:ext cx="8890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34646</xdr:rowOff>
    </xdr:from>
    <xdr:to>
      <xdr:col>15</xdr:col>
      <xdr:colOff>101600</xdr:colOff>
      <xdr:row>56</xdr:row>
      <xdr:rowOff>136246</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635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152773</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41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144717</xdr:rowOff>
    </xdr:from>
    <xdr:to>
      <xdr:col>10</xdr:col>
      <xdr:colOff>114300</xdr:colOff>
      <xdr:row>58</xdr:row>
      <xdr:rowOff>171031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10088817"/>
          <a:ext cx="889000" cy="2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165443</xdr:rowOff>
    </xdr:from>
    <xdr:to>
      <xdr:col>10</xdr:col>
      <xdr:colOff>165100</xdr:colOff>
      <xdr:row>57</xdr:row>
      <xdr:rowOff>95593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6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112120</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54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165570</xdr:rowOff>
    </xdr:from>
    <xdr:to>
      <xdr:col>6</xdr:col>
      <xdr:colOff>38100</xdr:colOff>
      <xdr:row>57</xdr:row>
      <xdr:rowOff>95720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766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112247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541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92990</xdr:rowOff>
    </xdr:from>
    <xdr:to>
      <xdr:col>24</xdr:col>
      <xdr:colOff>114300</xdr:colOff>
      <xdr:row>59</xdr:row>
      <xdr:rowOff>23140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1003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7917</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952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101943</xdr:rowOff>
    </xdr:from>
    <xdr:to>
      <xdr:col>20</xdr:col>
      <xdr:colOff>38100</xdr:colOff>
      <xdr:row>59</xdr:row>
      <xdr:rowOff>32093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1004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23220</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1013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94221</xdr:rowOff>
    </xdr:from>
    <xdr:to>
      <xdr:col>15</xdr:col>
      <xdr:colOff>101600</xdr:colOff>
      <xdr:row>59</xdr:row>
      <xdr:rowOff>24371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10038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15498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10131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93917</xdr:rowOff>
    </xdr:from>
    <xdr:to>
      <xdr:col>10</xdr:col>
      <xdr:colOff>165100</xdr:colOff>
      <xdr:row>59</xdr:row>
      <xdr:rowOff>24067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1003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15194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1013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120231</xdr:rowOff>
    </xdr:from>
    <xdr:to>
      <xdr:col>6</xdr:col>
      <xdr:colOff>38100</xdr:colOff>
      <xdr:row>59</xdr:row>
      <xdr:rowOff>50381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006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41508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15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90322</xdr:rowOff>
    </xdr:from>
    <xdr:to>
      <xdr:col>24</xdr:col>
      <xdr:colOff>62865</xdr:colOff>
      <xdr:row>79</xdr:row>
      <xdr:rowOff>2311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263272"/>
          <a:ext cx="1270" cy="1283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6138</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506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2311</xdr:rowOff>
    </xdr:from>
    <xdr:to>
      <xdr:col>24</xdr:col>
      <xdr:colOff>152400</xdr:colOff>
      <xdr:row>79</xdr:row>
      <xdr:rowOff>2311</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46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36999</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03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90322</xdr:rowOff>
    </xdr:from>
    <xdr:to>
      <xdr:col>24</xdr:col>
      <xdr:colOff>152400</xdr:colOff>
      <xdr:row>71</xdr:row>
      <xdr:rowOff>90322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263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122479</xdr:rowOff>
    </xdr:from>
    <xdr:to>
      <xdr:col>24</xdr:col>
      <xdr:colOff>63500</xdr:colOff>
      <xdr:row>78</xdr:row>
      <xdr:rowOff>128651</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495579"/>
          <a:ext cx="8382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48759</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0789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25882</xdr:rowOff>
    </xdr:from>
    <xdr:to>
      <xdr:col>24</xdr:col>
      <xdr:colOff>114300</xdr:colOff>
      <xdr:row>77</xdr:row>
      <xdr:rowOff>127482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2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112116</xdr:rowOff>
    </xdr:from>
    <xdr:to>
      <xdr:col>19</xdr:col>
      <xdr:colOff>177800</xdr:colOff>
      <xdr:row>78</xdr:row>
      <xdr:rowOff>122479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485216"/>
          <a:ext cx="889000" cy="10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131648</xdr:rowOff>
    </xdr:from>
    <xdr:to>
      <xdr:col>20</xdr:col>
      <xdr:colOff>38100</xdr:colOff>
      <xdr:row>77</xdr:row>
      <xdr:rowOff>61798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1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78326</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2937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112116</xdr:rowOff>
    </xdr:from>
    <xdr:to>
      <xdr:col>15</xdr:col>
      <xdr:colOff>50800</xdr:colOff>
      <xdr:row>78</xdr:row>
      <xdr:rowOff>115088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85216"/>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32665</xdr:rowOff>
    </xdr:from>
    <xdr:to>
      <xdr:col>15</xdr:col>
      <xdr:colOff>101600</xdr:colOff>
      <xdr:row>77</xdr:row>
      <xdr:rowOff>134265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3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150792</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09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115088</xdr:rowOff>
    </xdr:from>
    <xdr:to>
      <xdr:col>10</xdr:col>
      <xdr:colOff>114300</xdr:colOff>
      <xdr:row>78</xdr:row>
      <xdr:rowOff>123013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88188"/>
          <a:ext cx="889000" cy="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45086</xdr:rowOff>
    </xdr:from>
    <xdr:to>
      <xdr:col>10</xdr:col>
      <xdr:colOff>165100</xdr:colOff>
      <xdr:row>77</xdr:row>
      <xdr:rowOff>146686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4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163213</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21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160680</xdr:rowOff>
    </xdr:from>
    <xdr:to>
      <xdr:col>6</xdr:col>
      <xdr:colOff>38100</xdr:colOff>
      <xdr:row>77</xdr:row>
      <xdr:rowOff>90830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1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107357</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296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77851</xdr:rowOff>
    </xdr:from>
    <xdr:to>
      <xdr:col>24</xdr:col>
      <xdr:colOff>114300</xdr:colOff>
      <xdr:row>79</xdr:row>
      <xdr:rowOff>8001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5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164228</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65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71679</xdr:rowOff>
    </xdr:from>
    <xdr:to>
      <xdr:col>20</xdr:col>
      <xdr:colOff>38100</xdr:colOff>
      <xdr:row>79</xdr:row>
      <xdr:rowOff>1829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4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164406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537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61316</xdr:rowOff>
    </xdr:from>
    <xdr:to>
      <xdr:col>15</xdr:col>
      <xdr:colOff>101600</xdr:colOff>
      <xdr:row>78</xdr:row>
      <xdr:rowOff>162916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3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154043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527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64288</xdr:rowOff>
    </xdr:from>
    <xdr:to>
      <xdr:col>10</xdr:col>
      <xdr:colOff>165100</xdr:colOff>
      <xdr:row>78</xdr:row>
      <xdr:rowOff>165888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3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157015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53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72213</xdr:rowOff>
    </xdr:from>
    <xdr:to>
      <xdr:col>6</xdr:col>
      <xdr:colOff>38100</xdr:colOff>
      <xdr:row>79</xdr:row>
      <xdr:rowOff>2363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4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164940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538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130530</xdr:rowOff>
    </xdr:from>
    <xdr:to>
      <xdr:col>24</xdr:col>
      <xdr:colOff>62865</xdr:colOff>
      <xdr:row>97</xdr:row>
      <xdr:rowOff>128232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389580"/>
          <a:ext cx="1270" cy="1369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132059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76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128232</xdr:rowOff>
    </xdr:from>
    <xdr:to>
      <xdr:col>24</xdr:col>
      <xdr:colOff>152400</xdr:colOff>
      <xdr:row>97</xdr:row>
      <xdr:rowOff>128232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758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77207</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164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130530</xdr:rowOff>
    </xdr:from>
    <xdr:to>
      <xdr:col>24</xdr:col>
      <xdr:colOff>152400</xdr:colOff>
      <xdr:row>89</xdr:row>
      <xdr:rowOff>130530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38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66357</xdr:rowOff>
    </xdr:from>
    <xdr:to>
      <xdr:col>24</xdr:col>
      <xdr:colOff>63500</xdr:colOff>
      <xdr:row>94</xdr:row>
      <xdr:rowOff>68059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182657"/>
          <a:ext cx="838200" cy="1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21302</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3090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42875</xdr:rowOff>
    </xdr:from>
    <xdr:to>
      <xdr:col>24</xdr:col>
      <xdr:colOff>114300</xdr:colOff>
      <xdr:row>95</xdr:row>
      <xdr:rowOff>144475</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3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66357</xdr:rowOff>
    </xdr:from>
    <xdr:to>
      <xdr:col>19</xdr:col>
      <xdr:colOff>177800</xdr:colOff>
      <xdr:row>94</xdr:row>
      <xdr:rowOff>71616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182657"/>
          <a:ext cx="889000" cy="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46152</xdr:rowOff>
    </xdr:from>
    <xdr:to>
      <xdr:col>20</xdr:col>
      <xdr:colOff>38100</xdr:colOff>
      <xdr:row>95</xdr:row>
      <xdr:rowOff>147752</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3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138879</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42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71616</xdr:rowOff>
    </xdr:from>
    <xdr:to>
      <xdr:col>15</xdr:col>
      <xdr:colOff>50800</xdr:colOff>
      <xdr:row>94</xdr:row>
      <xdr:rowOff>113488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187916"/>
          <a:ext cx="889000" cy="41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54851</xdr:rowOff>
    </xdr:from>
    <xdr:to>
      <xdr:col>15</xdr:col>
      <xdr:colOff>101600</xdr:colOff>
      <xdr:row>95</xdr:row>
      <xdr:rowOff>156451</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3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147578</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43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113488</xdr:rowOff>
    </xdr:from>
    <xdr:to>
      <xdr:col>10</xdr:col>
      <xdr:colOff>114300</xdr:colOff>
      <xdr:row>94</xdr:row>
      <xdr:rowOff>134671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229788"/>
          <a:ext cx="889000" cy="2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117500</xdr:rowOff>
    </xdr:from>
    <xdr:to>
      <xdr:col>10</xdr:col>
      <xdr:colOff>165100</xdr:colOff>
      <xdr:row>96</xdr:row>
      <xdr:rowOff>47650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40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38777</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49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23901</xdr:rowOff>
    </xdr:from>
    <xdr:to>
      <xdr:col>6</xdr:col>
      <xdr:colOff>38100</xdr:colOff>
      <xdr:row>95</xdr:row>
      <xdr:rowOff>125501</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31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116628</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404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17259</xdr:rowOff>
    </xdr:from>
    <xdr:to>
      <xdr:col>24</xdr:col>
      <xdr:colOff>114300</xdr:colOff>
      <xdr:row>94</xdr:row>
      <xdr:rowOff>118859</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13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40136</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5984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15557</xdr:rowOff>
    </xdr:from>
    <xdr:to>
      <xdr:col>20</xdr:col>
      <xdr:colOff>38100</xdr:colOff>
      <xdr:row>94</xdr:row>
      <xdr:rowOff>117157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13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133684</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5907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20816</xdr:rowOff>
    </xdr:from>
    <xdr:to>
      <xdr:col>15</xdr:col>
      <xdr:colOff>101600</xdr:colOff>
      <xdr:row>94</xdr:row>
      <xdr:rowOff>122416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13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138943</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5912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62688</xdr:rowOff>
    </xdr:from>
    <xdr:to>
      <xdr:col>10</xdr:col>
      <xdr:colOff>165100</xdr:colOff>
      <xdr:row>94</xdr:row>
      <xdr:rowOff>164288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17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9365</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5954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83871</xdr:rowOff>
    </xdr:from>
    <xdr:to>
      <xdr:col>6</xdr:col>
      <xdr:colOff>38100</xdr:colOff>
      <xdr:row>95</xdr:row>
      <xdr:rowOff>14021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20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30548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597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142236</xdr:rowOff>
    </xdr:from>
    <xdr:to>
      <xdr:col>54</xdr:col>
      <xdr:colOff>189865</xdr:colOff>
      <xdr:row>38</xdr:row>
      <xdr:rowOff>141856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85736"/>
          <a:ext cx="1270" cy="1371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145683</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60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141856</xdr:rowOff>
    </xdr:from>
    <xdr:to>
      <xdr:col>55</xdr:col>
      <xdr:colOff>88900</xdr:colOff>
      <xdr:row>38</xdr:row>
      <xdr:rowOff>141856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5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88913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60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142236</xdr:rowOff>
    </xdr:from>
    <xdr:to>
      <xdr:col>55</xdr:col>
      <xdr:colOff>88900</xdr:colOff>
      <xdr:row>30</xdr:row>
      <xdr:rowOff>142236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85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17181</xdr:rowOff>
    </xdr:from>
    <xdr:to>
      <xdr:col>55</xdr:col>
      <xdr:colOff>0</xdr:colOff>
      <xdr:row>36</xdr:row>
      <xdr:rowOff>18259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189381"/>
          <a:ext cx="838200" cy="1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48342</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220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69915</xdr:rowOff>
    </xdr:from>
    <xdr:to>
      <xdr:col>55</xdr:col>
      <xdr:colOff>50800</xdr:colOff>
      <xdr:row>37</xdr:row>
      <xdr:rowOff>65</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24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12087</xdr:rowOff>
    </xdr:from>
    <xdr:to>
      <xdr:col>50</xdr:col>
      <xdr:colOff>114300</xdr:colOff>
      <xdr:row>36</xdr:row>
      <xdr:rowOff>18259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6184287"/>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84600</xdr:rowOff>
    </xdr:from>
    <xdr:to>
      <xdr:col>50</xdr:col>
      <xdr:colOff>165100</xdr:colOff>
      <xdr:row>37</xdr:row>
      <xdr:rowOff>14750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2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5877</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34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82648</xdr:rowOff>
    </xdr:from>
    <xdr:to>
      <xdr:col>45</xdr:col>
      <xdr:colOff>177800</xdr:colOff>
      <xdr:row>36</xdr:row>
      <xdr:rowOff>12087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6083398"/>
          <a:ext cx="889000" cy="100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87213</xdr:rowOff>
    </xdr:from>
    <xdr:to>
      <xdr:col>46</xdr:col>
      <xdr:colOff>38100</xdr:colOff>
      <xdr:row>37</xdr:row>
      <xdr:rowOff>17363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2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8490</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35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82648</xdr:rowOff>
    </xdr:from>
    <xdr:to>
      <xdr:col>41</xdr:col>
      <xdr:colOff>50800</xdr:colOff>
      <xdr:row>35</xdr:row>
      <xdr:rowOff>119627</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6083398"/>
          <a:ext cx="889000" cy="36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85014</xdr:rowOff>
    </xdr:from>
    <xdr:to>
      <xdr:col>41</xdr:col>
      <xdr:colOff>101600</xdr:colOff>
      <xdr:row>37</xdr:row>
      <xdr:rowOff>15164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25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6291</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34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132846</xdr:rowOff>
    </xdr:from>
    <xdr:to>
      <xdr:col>36</xdr:col>
      <xdr:colOff>165100</xdr:colOff>
      <xdr:row>37</xdr:row>
      <xdr:rowOff>62996</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305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54123</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39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137831</xdr:rowOff>
    </xdr:from>
    <xdr:to>
      <xdr:col>55</xdr:col>
      <xdr:colOff>50800</xdr:colOff>
      <xdr:row>36</xdr:row>
      <xdr:rowOff>67981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138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160708</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599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138909</xdr:rowOff>
    </xdr:from>
    <xdr:to>
      <xdr:col>50</xdr:col>
      <xdr:colOff>165100</xdr:colOff>
      <xdr:row>36</xdr:row>
      <xdr:rowOff>69059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13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85586</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5914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132737</xdr:rowOff>
    </xdr:from>
    <xdr:to>
      <xdr:col>46</xdr:col>
      <xdr:colOff>38100</xdr:colOff>
      <xdr:row>36</xdr:row>
      <xdr:rowOff>62887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13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79414</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5908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31848</xdr:rowOff>
    </xdr:from>
    <xdr:to>
      <xdr:col>41</xdr:col>
      <xdr:colOff>101600</xdr:colOff>
      <xdr:row>35</xdr:row>
      <xdr:rowOff>133448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03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149975</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580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68827</xdr:rowOff>
    </xdr:from>
    <xdr:to>
      <xdr:col>36</xdr:col>
      <xdr:colOff>165100</xdr:colOff>
      <xdr:row>35</xdr:row>
      <xdr:rowOff>170427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06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15504</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584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156569</xdr:rowOff>
    </xdr:from>
    <xdr:to>
      <xdr:col>54</xdr:col>
      <xdr:colOff>189865</xdr:colOff>
      <xdr:row>58</xdr:row>
      <xdr:rowOff>104916</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900519"/>
          <a:ext cx="1270" cy="1148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108743</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5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104916</xdr:rowOff>
    </xdr:from>
    <xdr:to>
      <xdr:col>55</xdr:col>
      <xdr:colOff>88900</xdr:colOff>
      <xdr:row>58</xdr:row>
      <xdr:rowOff>104916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49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103246</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75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156569</xdr:rowOff>
    </xdr:from>
    <xdr:to>
      <xdr:col>55</xdr:col>
      <xdr:colOff>88900</xdr:colOff>
      <xdr:row>51</xdr:row>
      <xdr:rowOff>156569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900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81162</xdr:rowOff>
    </xdr:from>
    <xdr:to>
      <xdr:col>55</xdr:col>
      <xdr:colOff>0</xdr:colOff>
      <xdr:row>58</xdr:row>
      <xdr:rowOff>113880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10025262"/>
          <a:ext cx="838200" cy="32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158219</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759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135342</xdr:rowOff>
    </xdr:from>
    <xdr:to>
      <xdr:col>55</xdr:col>
      <xdr:colOff>50800</xdr:colOff>
      <xdr:row>58</xdr:row>
      <xdr:rowOff>65492</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907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109550</xdr:rowOff>
    </xdr:from>
    <xdr:to>
      <xdr:col>50</xdr:col>
      <xdr:colOff>114300</xdr:colOff>
      <xdr:row>58</xdr:row>
      <xdr:rowOff>113880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10053650"/>
          <a:ext cx="889000" cy="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136654</xdr:rowOff>
    </xdr:from>
    <xdr:to>
      <xdr:col>50</xdr:col>
      <xdr:colOff>165100</xdr:colOff>
      <xdr:row>58</xdr:row>
      <xdr:rowOff>66804</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9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83331</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68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109550</xdr:rowOff>
    </xdr:from>
    <xdr:to>
      <xdr:col>45</xdr:col>
      <xdr:colOff>177800</xdr:colOff>
      <xdr:row>58</xdr:row>
      <xdr:rowOff>114143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10053650"/>
          <a:ext cx="889000" cy="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129373</xdr:rowOff>
    </xdr:from>
    <xdr:to>
      <xdr:col>46</xdr:col>
      <xdr:colOff>38100</xdr:colOff>
      <xdr:row>58</xdr:row>
      <xdr:rowOff>59523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90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76050</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67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110496</xdr:rowOff>
    </xdr:from>
    <xdr:to>
      <xdr:col>41</xdr:col>
      <xdr:colOff>50800</xdr:colOff>
      <xdr:row>58</xdr:row>
      <xdr:rowOff>114143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10054596"/>
          <a:ext cx="889000" cy="3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136387</xdr:rowOff>
    </xdr:from>
    <xdr:to>
      <xdr:col>41</xdr:col>
      <xdr:colOff>101600</xdr:colOff>
      <xdr:row>58</xdr:row>
      <xdr:rowOff>66537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909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83064</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684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108891</xdr:rowOff>
    </xdr:from>
    <xdr:to>
      <xdr:col>36</xdr:col>
      <xdr:colOff>165100</xdr:colOff>
      <xdr:row>58</xdr:row>
      <xdr:rowOff>39041</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88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55568</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65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30362</xdr:rowOff>
    </xdr:from>
    <xdr:to>
      <xdr:col>55</xdr:col>
      <xdr:colOff>50800</xdr:colOff>
      <xdr:row>58</xdr:row>
      <xdr:rowOff>131962</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97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116739</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889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63080</xdr:rowOff>
    </xdr:from>
    <xdr:to>
      <xdr:col>50</xdr:col>
      <xdr:colOff>165100</xdr:colOff>
      <xdr:row>58</xdr:row>
      <xdr:rowOff>164680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1000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155807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1009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58750</xdr:rowOff>
    </xdr:from>
    <xdr:to>
      <xdr:col>46</xdr:col>
      <xdr:colOff>38100</xdr:colOff>
      <xdr:row>58</xdr:row>
      <xdr:rowOff>160350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1000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151477</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1009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63343</xdr:rowOff>
    </xdr:from>
    <xdr:to>
      <xdr:col>41</xdr:col>
      <xdr:colOff>101600</xdr:colOff>
      <xdr:row>58</xdr:row>
      <xdr:rowOff>164943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1000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156070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1010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59696</xdr:rowOff>
    </xdr:from>
    <xdr:to>
      <xdr:col>36</xdr:col>
      <xdr:colOff>165100</xdr:colOff>
      <xdr:row>58</xdr:row>
      <xdr:rowOff>161296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1000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152423</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1009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166195</xdr:rowOff>
    </xdr:from>
    <xdr:to>
      <xdr:col>54</xdr:col>
      <xdr:colOff>189865</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67695"/>
          <a:ext cx="1270" cy="1475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107273</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6518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112872</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42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166195</xdr:rowOff>
    </xdr:from>
    <xdr:to>
      <xdr:col>55</xdr:col>
      <xdr:colOff>88900</xdr:colOff>
      <xdr:row>70</xdr:row>
      <xdr:rowOff>166195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6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86024</xdr:rowOff>
    </xdr:from>
    <xdr:to>
      <xdr:col>55</xdr:col>
      <xdr:colOff>0</xdr:colOff>
      <xdr:row>79</xdr:row>
      <xdr:rowOff>96442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630574"/>
          <a:ext cx="838200" cy="10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24723</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397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1846</xdr:rowOff>
    </xdr:from>
    <xdr:to>
      <xdr:col>55</xdr:col>
      <xdr:colOff>50800</xdr:colOff>
      <xdr:row>79</xdr:row>
      <xdr:rowOff>103446</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54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96442</xdr:rowOff>
    </xdr:from>
    <xdr:to>
      <xdr:col>50</xdr:col>
      <xdr:colOff>114300</xdr:colOff>
      <xdr:row>79</xdr:row>
      <xdr:rowOff>97157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640992"/>
          <a:ext cx="889000" cy="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166960</xdr:rowOff>
    </xdr:from>
    <xdr:to>
      <xdr:col>50</xdr:col>
      <xdr:colOff>165100</xdr:colOff>
      <xdr:row>79</xdr:row>
      <xdr:rowOff>97110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5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113637</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31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80071</xdr:rowOff>
    </xdr:from>
    <xdr:to>
      <xdr:col>45</xdr:col>
      <xdr:colOff>177800</xdr:colOff>
      <xdr:row>79</xdr:row>
      <xdr:rowOff>97157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624621"/>
          <a:ext cx="889000" cy="1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155485</xdr:rowOff>
    </xdr:from>
    <xdr:to>
      <xdr:col>46</xdr:col>
      <xdr:colOff>38100</xdr:colOff>
      <xdr:row>79</xdr:row>
      <xdr:rowOff>85635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52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102162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303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74151</xdr:rowOff>
    </xdr:from>
    <xdr:to>
      <xdr:col>41</xdr:col>
      <xdr:colOff>50800</xdr:colOff>
      <xdr:row>79</xdr:row>
      <xdr:rowOff>80071</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618701"/>
          <a:ext cx="889000" cy="5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150769</xdr:rowOff>
    </xdr:from>
    <xdr:to>
      <xdr:col>41</xdr:col>
      <xdr:colOff>101600</xdr:colOff>
      <xdr:row>79</xdr:row>
      <xdr:rowOff>80919</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52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97446</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29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127991</xdr:rowOff>
    </xdr:from>
    <xdr:to>
      <xdr:col>36</xdr:col>
      <xdr:colOff>165100</xdr:colOff>
      <xdr:row>79</xdr:row>
      <xdr:rowOff>58141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50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74668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276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35224</xdr:rowOff>
    </xdr:from>
    <xdr:to>
      <xdr:col>55</xdr:col>
      <xdr:colOff>50800</xdr:colOff>
      <xdr:row>79</xdr:row>
      <xdr:rowOff>136824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57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151722</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524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45642</xdr:rowOff>
    </xdr:from>
    <xdr:to>
      <xdr:col>50</xdr:col>
      <xdr:colOff>165100</xdr:colOff>
      <xdr:row>79</xdr:row>
      <xdr:rowOff>147242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59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138369</xdr:rowOff>
    </xdr:from>
    <xdr:ext cx="378565"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50017" y="13682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46357</xdr:rowOff>
    </xdr:from>
    <xdr:to>
      <xdr:col>46</xdr:col>
      <xdr:colOff>38100</xdr:colOff>
      <xdr:row>79</xdr:row>
      <xdr:rowOff>147957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59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139084</xdr:rowOff>
    </xdr:from>
    <xdr:ext cx="378565"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61017" y="136836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29271</xdr:rowOff>
    </xdr:from>
    <xdr:to>
      <xdr:col>41</xdr:col>
      <xdr:colOff>101600</xdr:colOff>
      <xdr:row>79</xdr:row>
      <xdr:rowOff>130871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57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121998</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26428" y="13666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23351</xdr:rowOff>
    </xdr:from>
    <xdr:to>
      <xdr:col>36</xdr:col>
      <xdr:colOff>165100</xdr:colOff>
      <xdr:row>79</xdr:row>
      <xdr:rowOff>124951</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56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116078</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37428" y="13660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13774</xdr:rowOff>
    </xdr:from>
    <xdr:to>
      <xdr:col>54</xdr:col>
      <xdr:colOff>189865</xdr:colOff>
      <xdr:row>98</xdr:row>
      <xdr:rowOff>156387</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444274"/>
          <a:ext cx="1270" cy="151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160214</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962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156387</xdr:rowOff>
    </xdr:from>
    <xdr:to>
      <xdr:col>55</xdr:col>
      <xdr:colOff>88900</xdr:colOff>
      <xdr:row>98</xdr:row>
      <xdr:rowOff>156387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958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131901</xdr:rowOff>
    </xdr:from>
    <xdr:ext cx="534377"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21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13774</xdr:rowOff>
    </xdr:from>
    <xdr:to>
      <xdr:col>55</xdr:col>
      <xdr:colOff>88900</xdr:colOff>
      <xdr:row>90</xdr:row>
      <xdr:rowOff>13774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444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82485</xdr:rowOff>
    </xdr:from>
    <xdr:to>
      <xdr:col>55</xdr:col>
      <xdr:colOff>0</xdr:colOff>
      <xdr:row>98</xdr:row>
      <xdr:rowOff>112840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639300" y="16884585"/>
          <a:ext cx="838200" cy="30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91253</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379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68376</xdr:rowOff>
    </xdr:from>
    <xdr:to>
      <xdr:col>55</xdr:col>
      <xdr:colOff>50800</xdr:colOff>
      <xdr:row>96</xdr:row>
      <xdr:rowOff>169976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52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112840</xdr:rowOff>
    </xdr:from>
    <xdr:to>
      <xdr:col>50</xdr:col>
      <xdr:colOff>114300</xdr:colOff>
      <xdr:row>98</xdr:row>
      <xdr:rowOff>115322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6914940"/>
          <a:ext cx="889000" cy="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112151</xdr:rowOff>
    </xdr:from>
    <xdr:to>
      <xdr:col>50</xdr:col>
      <xdr:colOff>165100</xdr:colOff>
      <xdr:row>97</xdr:row>
      <xdr:rowOff>42301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57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58828</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34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115322</xdr:rowOff>
    </xdr:from>
    <xdr:to>
      <xdr:col>45</xdr:col>
      <xdr:colOff>177800</xdr:colOff>
      <xdr:row>99</xdr:row>
      <xdr:rowOff>24910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7861300" y="16917422"/>
          <a:ext cx="889000" cy="8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96673</xdr:rowOff>
    </xdr:from>
    <xdr:to>
      <xdr:col>46</xdr:col>
      <xdr:colOff>38100</xdr:colOff>
      <xdr:row>97</xdr:row>
      <xdr:rowOff>26823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555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43350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331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21693</xdr:rowOff>
    </xdr:from>
    <xdr:to>
      <xdr:col>41</xdr:col>
      <xdr:colOff>50800</xdr:colOff>
      <xdr:row>99</xdr:row>
      <xdr:rowOff>24910</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6972300" y="16995243"/>
          <a:ext cx="889000" cy="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171376</xdr:rowOff>
    </xdr:from>
    <xdr:to>
      <xdr:col>41</xdr:col>
      <xdr:colOff>101600</xdr:colOff>
      <xdr:row>97</xdr:row>
      <xdr:rowOff>101526</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63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118053</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40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141413</xdr:rowOff>
    </xdr:from>
    <xdr:to>
      <xdr:col>36</xdr:col>
      <xdr:colOff>165100</xdr:colOff>
      <xdr:row>97</xdr:row>
      <xdr:rowOff>71563</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60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88090</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37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31685</xdr:rowOff>
    </xdr:from>
    <xdr:to>
      <xdr:col>55</xdr:col>
      <xdr:colOff>50800</xdr:colOff>
      <xdr:row>98</xdr:row>
      <xdr:rowOff>133285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83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118062</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74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62040</xdr:rowOff>
    </xdr:from>
    <xdr:to>
      <xdr:col>50</xdr:col>
      <xdr:colOff>165100</xdr:colOff>
      <xdr:row>98</xdr:row>
      <xdr:rowOff>163640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86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154767</xdr:rowOff>
    </xdr:from>
    <xdr:ext cx="469744"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04428" y="1695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64522</xdr:rowOff>
    </xdr:from>
    <xdr:to>
      <xdr:col>46</xdr:col>
      <xdr:colOff>38100</xdr:colOff>
      <xdr:row>98</xdr:row>
      <xdr:rowOff>166122</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86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157249</xdr:rowOff>
    </xdr:from>
    <xdr:ext cx="469744"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15428" y="1695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145560</xdr:rowOff>
    </xdr:from>
    <xdr:to>
      <xdr:col>41</xdr:col>
      <xdr:colOff>101600</xdr:colOff>
      <xdr:row>99</xdr:row>
      <xdr:rowOff>75710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94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66837</xdr:rowOff>
    </xdr:from>
    <xdr:ext cx="469744"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626428" y="1704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142343</xdr:rowOff>
    </xdr:from>
    <xdr:to>
      <xdr:col>36</xdr:col>
      <xdr:colOff>165100</xdr:colOff>
      <xdr:row>99</xdr:row>
      <xdr:rowOff>72493</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9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63620</xdr:rowOff>
    </xdr:from>
    <xdr:ext cx="469744"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37428" y="17037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46000</xdr:rowOff>
    </xdr:from>
    <xdr:to>
      <xdr:col>85</xdr:col>
      <xdr:colOff>126364</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189500"/>
          <a:ext cx="1269" cy="1541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71442</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7579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164127</xdr:rowOff>
    </xdr:from>
    <xdr:ext cx="599010"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4964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46000</xdr:rowOff>
    </xdr:from>
    <xdr:to>
      <xdr:col>86</xdr:col>
      <xdr:colOff>25400</xdr:colOff>
      <xdr:row>30</xdr:row>
      <xdr:rowOff>46000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18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21247</xdr:rowOff>
    </xdr:from>
    <xdr:to>
      <xdr:col>85</xdr:col>
      <xdr:colOff>127000</xdr:colOff>
      <xdr:row>39</xdr:row>
      <xdr:rowOff>36081</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5481300" y="6707797"/>
          <a:ext cx="838200" cy="1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160341</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503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137464</xdr:rowOff>
    </xdr:from>
    <xdr:to>
      <xdr:col>85</xdr:col>
      <xdr:colOff>177800</xdr:colOff>
      <xdr:row>39</xdr:row>
      <xdr:rowOff>67614</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65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36081</xdr:rowOff>
    </xdr:from>
    <xdr:to>
      <xdr:col>81</xdr:col>
      <xdr:colOff>50800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4592300" y="6722631"/>
          <a:ext cx="889000" cy="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148489</xdr:rowOff>
    </xdr:from>
    <xdr:to>
      <xdr:col>81</xdr:col>
      <xdr:colOff>101600</xdr:colOff>
      <xdr:row>39</xdr:row>
      <xdr:rowOff>78639</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6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95165</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43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135725</xdr:rowOff>
    </xdr:from>
    <xdr:to>
      <xdr:col>76</xdr:col>
      <xdr:colOff>165100</xdr:colOff>
      <xdr:row>39</xdr:row>
      <xdr:rowOff>65875</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6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82402</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426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146774</xdr:rowOff>
    </xdr:from>
    <xdr:to>
      <xdr:col>72</xdr:col>
      <xdr:colOff>38100</xdr:colOff>
      <xdr:row>39</xdr:row>
      <xdr:rowOff>76924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66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93451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437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115710</xdr:rowOff>
    </xdr:from>
    <xdr:to>
      <xdr:col>67</xdr:col>
      <xdr:colOff>101600</xdr:colOff>
      <xdr:row>39</xdr:row>
      <xdr:rowOff>45860</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63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62387</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406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141897</xdr:rowOff>
    </xdr:from>
    <xdr:to>
      <xdr:col>85</xdr:col>
      <xdr:colOff>177800</xdr:colOff>
      <xdr:row>39</xdr:row>
      <xdr:rowOff>72047</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5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115892</xdr:rowOff>
    </xdr:from>
    <xdr:ext cx="469744"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63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156731</xdr:rowOff>
    </xdr:from>
    <xdr:to>
      <xdr:col>81</xdr:col>
      <xdr:colOff>101600</xdr:colOff>
      <xdr:row>39</xdr:row>
      <xdr:rowOff>86881</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7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78008</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2017" y="67645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16305</xdr:rowOff>
    </xdr:from>
    <xdr:to>
      <xdr:col>85</xdr:col>
      <xdr:colOff>126364</xdr:colOff>
      <xdr:row>78</xdr:row>
      <xdr:rowOff>98912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017805"/>
          <a:ext cx="1269" cy="1454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102739</xdr:rowOff>
    </xdr:from>
    <xdr:ext cx="534377"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47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98912</xdr:rowOff>
    </xdr:from>
    <xdr:to>
      <xdr:col>86</xdr:col>
      <xdr:colOff>25400</xdr:colOff>
      <xdr:row>78</xdr:row>
      <xdr:rowOff>98912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47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134432</xdr:rowOff>
    </xdr:from>
    <xdr:ext cx="534377"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793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16305</xdr:rowOff>
    </xdr:from>
    <xdr:to>
      <xdr:col>86</xdr:col>
      <xdr:colOff>25400</xdr:colOff>
      <xdr:row>70</xdr:row>
      <xdr:rowOff>16305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01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142509</xdr:rowOff>
    </xdr:from>
    <xdr:to>
      <xdr:col>85</xdr:col>
      <xdr:colOff>127000</xdr:colOff>
      <xdr:row>76</xdr:row>
      <xdr:rowOff>161679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3172709"/>
          <a:ext cx="838200" cy="1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88150</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775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65273</xdr:rowOff>
    </xdr:from>
    <xdr:to>
      <xdr:col>85</xdr:col>
      <xdr:colOff>177800</xdr:colOff>
      <xdr:row>75</xdr:row>
      <xdr:rowOff>166874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92402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133724</xdr:rowOff>
    </xdr:from>
    <xdr:to>
      <xdr:col>81</xdr:col>
      <xdr:colOff>50800</xdr:colOff>
      <xdr:row>76</xdr:row>
      <xdr:rowOff>142509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4592300" y="13163924"/>
          <a:ext cx="889000" cy="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67885</xdr:rowOff>
    </xdr:from>
    <xdr:to>
      <xdr:col>81</xdr:col>
      <xdr:colOff>101600</xdr:colOff>
      <xdr:row>75</xdr:row>
      <xdr:rowOff>169484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92663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14562</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70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133724</xdr:rowOff>
    </xdr:from>
    <xdr:to>
      <xdr:col>76</xdr:col>
      <xdr:colOff>114300</xdr:colOff>
      <xdr:row>76</xdr:row>
      <xdr:rowOff>150133</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163924"/>
          <a:ext cx="889000" cy="16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68065</xdr:rowOff>
    </xdr:from>
    <xdr:to>
      <xdr:col>76</xdr:col>
      <xdr:colOff>165100</xdr:colOff>
      <xdr:row>75</xdr:row>
      <xdr:rowOff>169664</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926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14742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70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143799</xdr:rowOff>
    </xdr:from>
    <xdr:to>
      <xdr:col>71</xdr:col>
      <xdr:colOff>177800</xdr:colOff>
      <xdr:row>76</xdr:row>
      <xdr:rowOff>150133</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2814300" y="13173999"/>
          <a:ext cx="889000" cy="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62268</xdr:rowOff>
    </xdr:from>
    <xdr:to>
      <xdr:col>72</xdr:col>
      <xdr:colOff>38100</xdr:colOff>
      <xdr:row>75</xdr:row>
      <xdr:rowOff>163869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9210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8945</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69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170755</xdr:rowOff>
    </xdr:from>
    <xdr:to>
      <xdr:col>67</xdr:col>
      <xdr:colOff>101600</xdr:colOff>
      <xdr:row>75</xdr:row>
      <xdr:rowOff>100905</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85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117432</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63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110879</xdr:rowOff>
    </xdr:from>
    <xdr:to>
      <xdr:col>85</xdr:col>
      <xdr:colOff>177800</xdr:colOff>
      <xdr:row>77</xdr:row>
      <xdr:rowOff>41029</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14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89306</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119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91709</xdr:rowOff>
    </xdr:from>
    <xdr:to>
      <xdr:col>81</xdr:col>
      <xdr:colOff>101600</xdr:colOff>
      <xdr:row>77</xdr:row>
      <xdr:rowOff>21859</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12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12986</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21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82924</xdr:rowOff>
    </xdr:from>
    <xdr:to>
      <xdr:col>76</xdr:col>
      <xdr:colOff>165100</xdr:colOff>
      <xdr:row>77</xdr:row>
      <xdr:rowOff>13074</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11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4201</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20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99333</xdr:rowOff>
    </xdr:from>
    <xdr:to>
      <xdr:col>72</xdr:col>
      <xdr:colOff>38100</xdr:colOff>
      <xdr:row>77</xdr:row>
      <xdr:rowOff>29483</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12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20610</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22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92999</xdr:rowOff>
    </xdr:from>
    <xdr:to>
      <xdr:col>67</xdr:col>
      <xdr:colOff>101600</xdr:colOff>
      <xdr:row>77</xdr:row>
      <xdr:rowOff>23149</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12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14276</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21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93839</xdr:rowOff>
    </xdr:from>
    <xdr:to>
      <xdr:col>85</xdr:col>
      <xdr:colOff>126364</xdr:colOff>
      <xdr:row>99</xdr:row>
      <xdr:rowOff>98758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524339"/>
          <a:ext cx="1269" cy="1547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102585</xdr:rowOff>
    </xdr:from>
    <xdr:ext cx="313932"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70761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98758</xdr:rowOff>
    </xdr:from>
    <xdr:to>
      <xdr:col>86</xdr:col>
      <xdr:colOff>25400</xdr:colOff>
      <xdr:row>99</xdr:row>
      <xdr:rowOff>98758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7072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40516</xdr:rowOff>
    </xdr:from>
    <xdr:ext cx="599010"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299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93839</xdr:rowOff>
    </xdr:from>
    <xdr:to>
      <xdr:col>86</xdr:col>
      <xdr:colOff>25400</xdr:colOff>
      <xdr:row>90</xdr:row>
      <xdr:rowOff>93839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524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89777</xdr:rowOff>
    </xdr:from>
    <xdr:to>
      <xdr:col>85</xdr:col>
      <xdr:colOff>127000</xdr:colOff>
      <xdr:row>99</xdr:row>
      <xdr:rowOff>90605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5481300" y="17063327"/>
          <a:ext cx="838200" cy="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76497</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707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53620</xdr:rowOff>
    </xdr:from>
    <xdr:to>
      <xdr:col>85</xdr:col>
      <xdr:colOff>177800</xdr:colOff>
      <xdr:row>98</xdr:row>
      <xdr:rowOff>155220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85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78403</xdr:rowOff>
    </xdr:from>
    <xdr:to>
      <xdr:col>81</xdr:col>
      <xdr:colOff>50800</xdr:colOff>
      <xdr:row>99</xdr:row>
      <xdr:rowOff>90605</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4592300" y="17051953"/>
          <a:ext cx="889000" cy="1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88137</xdr:rowOff>
    </xdr:from>
    <xdr:to>
      <xdr:col>81</xdr:col>
      <xdr:colOff>101600</xdr:colOff>
      <xdr:row>99</xdr:row>
      <xdr:rowOff>18287</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89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34814</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66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71185</xdr:rowOff>
    </xdr:from>
    <xdr:to>
      <xdr:col>76</xdr:col>
      <xdr:colOff>114300</xdr:colOff>
      <xdr:row>99</xdr:row>
      <xdr:rowOff>78403</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3703300" y="16873285"/>
          <a:ext cx="889000" cy="178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58844</xdr:rowOff>
    </xdr:from>
    <xdr:to>
      <xdr:col>76</xdr:col>
      <xdr:colOff>165100</xdr:colOff>
      <xdr:row>98</xdr:row>
      <xdr:rowOff>160444</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860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5521</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636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71185</xdr:rowOff>
    </xdr:from>
    <xdr:to>
      <xdr:col>71</xdr:col>
      <xdr:colOff>177800</xdr:colOff>
      <xdr:row>99</xdr:row>
      <xdr:rowOff>95352</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2814300" y="16873285"/>
          <a:ext cx="889000" cy="195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76882</xdr:rowOff>
    </xdr:from>
    <xdr:to>
      <xdr:col>72</xdr:col>
      <xdr:colOff>38100</xdr:colOff>
      <xdr:row>99</xdr:row>
      <xdr:rowOff>7032</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87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169609</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97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31434</xdr:rowOff>
    </xdr:from>
    <xdr:to>
      <xdr:col>67</xdr:col>
      <xdr:colOff>101600</xdr:colOff>
      <xdr:row>98</xdr:row>
      <xdr:rowOff>133034</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83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149561</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60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38977</xdr:rowOff>
    </xdr:from>
    <xdr:to>
      <xdr:col>85</xdr:col>
      <xdr:colOff>177800</xdr:colOff>
      <xdr:row>99</xdr:row>
      <xdr:rowOff>140577</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701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125354</xdr:rowOff>
    </xdr:from>
    <xdr:ext cx="378565"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927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39805</xdr:rowOff>
    </xdr:from>
    <xdr:to>
      <xdr:col>81</xdr:col>
      <xdr:colOff>101600</xdr:colOff>
      <xdr:row>99</xdr:row>
      <xdr:rowOff>141405</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701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132532</xdr:rowOff>
    </xdr:from>
    <xdr:ext cx="378565"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92017" y="17106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27603</xdr:rowOff>
    </xdr:from>
    <xdr:to>
      <xdr:col>76</xdr:col>
      <xdr:colOff>165100</xdr:colOff>
      <xdr:row>99</xdr:row>
      <xdr:rowOff>129203</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700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120330</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57428" y="17093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20385</xdr:rowOff>
    </xdr:from>
    <xdr:to>
      <xdr:col>72</xdr:col>
      <xdr:colOff>38100</xdr:colOff>
      <xdr:row>98</xdr:row>
      <xdr:rowOff>121985</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82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138512</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36111" y="1659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44552</xdr:rowOff>
    </xdr:from>
    <xdr:to>
      <xdr:col>67</xdr:col>
      <xdr:colOff>101600</xdr:colOff>
      <xdr:row>99</xdr:row>
      <xdr:rowOff>146152</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701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137279</xdr:rowOff>
    </xdr:from>
    <xdr:ext cx="378565"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625017" y="17110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84013</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227513"/>
          <a:ext cx="1269" cy="1427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30690</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00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84013</xdr:rowOff>
    </xdr:from>
    <xdr:to>
      <xdr:col>116</xdr:col>
      <xdr:colOff>152400</xdr:colOff>
      <xdr:row>30</xdr:row>
      <xdr:rowOff>84013</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227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166492</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1323300" y="6510142"/>
          <a:ext cx="838200" cy="144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122968</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4666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144541</xdr:rowOff>
    </xdr:from>
    <xdr:to>
      <xdr:col>116</xdr:col>
      <xdr:colOff>114300</xdr:colOff>
      <xdr:row>38</xdr:row>
      <xdr:rowOff>74692</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8819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156291</xdr:rowOff>
    </xdr:from>
    <xdr:to>
      <xdr:col>112</xdr:col>
      <xdr:colOff>38100</xdr:colOff>
      <xdr:row>38</xdr:row>
      <xdr:rowOff>86441</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49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102968</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27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151862</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324062"/>
          <a:ext cx="889000" cy="330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163926</xdr:rowOff>
    </xdr:from>
    <xdr:to>
      <xdr:col>107</xdr:col>
      <xdr:colOff>101600</xdr:colOff>
      <xdr:row>38</xdr:row>
      <xdr:rowOff>94076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50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110603</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282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151862</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8656300" y="6324062"/>
          <a:ext cx="889000" cy="330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2215</xdr:rowOff>
    </xdr:from>
    <xdr:to>
      <xdr:col>102</xdr:col>
      <xdr:colOff>165100</xdr:colOff>
      <xdr:row>38</xdr:row>
      <xdr:rowOff>103815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51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94942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61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31979</xdr:rowOff>
    </xdr:from>
    <xdr:to>
      <xdr:col>98</xdr:col>
      <xdr:colOff>38100</xdr:colOff>
      <xdr:row>38</xdr:row>
      <xdr:rowOff>133579</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54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150106</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32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115692</xdr:rowOff>
    </xdr:from>
    <xdr:to>
      <xdr:col>116</xdr:col>
      <xdr:colOff>114300</xdr:colOff>
      <xdr:row>38</xdr:row>
      <xdr:rowOff>45842</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45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138569</xdr:rowOff>
    </xdr:from>
    <xdr:ext cx="469744"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310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101062</xdr:rowOff>
    </xdr:from>
    <xdr:to>
      <xdr:col>102</xdr:col>
      <xdr:colOff>165100</xdr:colOff>
      <xdr:row>37</xdr:row>
      <xdr:rowOff>31212</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273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47739</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10428" y="6048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2654</xdr:rowOff>
    </xdr:from>
    <xdr:to>
      <xdr:col>116</xdr:col>
      <xdr:colOff>62864</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8746604"/>
          <a:ext cx="1269" cy="141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120781</xdr:rowOff>
    </xdr:from>
    <xdr:ext cx="534377" cy="25904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852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2654</xdr:rowOff>
    </xdr:from>
    <xdr:to>
      <xdr:col>116</xdr:col>
      <xdr:colOff>152400</xdr:colOff>
      <xdr:row>51</xdr:row>
      <xdr:rowOff>2654</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8746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100038</xdr:rowOff>
    </xdr:from>
    <xdr:to>
      <xdr:col>116</xdr:col>
      <xdr:colOff>63500</xdr:colOff>
      <xdr:row>56</xdr:row>
      <xdr:rowOff>102019</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1323300" y="9701238"/>
          <a:ext cx="8382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109046</xdr:rowOff>
    </xdr:from>
    <xdr:ext cx="469744" cy="2590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9881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130619</xdr:rowOff>
    </xdr:from>
    <xdr:to>
      <xdr:col>116</xdr:col>
      <xdr:colOff>114300</xdr:colOff>
      <xdr:row>58</xdr:row>
      <xdr:rowOff>60769</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99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100038</xdr:rowOff>
    </xdr:from>
    <xdr:to>
      <xdr:col>111</xdr:col>
      <xdr:colOff>177800</xdr:colOff>
      <xdr:row>57</xdr:row>
      <xdr:rowOff>34316</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0434300" y="9701238"/>
          <a:ext cx="889000" cy="10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123342</xdr:rowOff>
    </xdr:from>
    <xdr:to>
      <xdr:col>112</xdr:col>
      <xdr:colOff>38100</xdr:colOff>
      <xdr:row>58</xdr:row>
      <xdr:rowOff>53492</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989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44619</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9988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34316</xdr:rowOff>
    </xdr:from>
    <xdr:to>
      <xdr:col>107</xdr:col>
      <xdr:colOff>50800</xdr:colOff>
      <xdr:row>57</xdr:row>
      <xdr:rowOff>100305</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9545300" y="9806966"/>
          <a:ext cx="889000" cy="6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96101</xdr:rowOff>
    </xdr:from>
    <xdr:to>
      <xdr:col>107</xdr:col>
      <xdr:colOff>101600</xdr:colOff>
      <xdr:row>58</xdr:row>
      <xdr:rowOff>26251</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986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17378</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9961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100305</xdr:rowOff>
    </xdr:from>
    <xdr:to>
      <xdr:col>102</xdr:col>
      <xdr:colOff>114300</xdr:colOff>
      <xdr:row>57</xdr:row>
      <xdr:rowOff>150406</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18656300" y="9872955"/>
          <a:ext cx="889000" cy="50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85814</xdr:rowOff>
    </xdr:from>
    <xdr:to>
      <xdr:col>102</xdr:col>
      <xdr:colOff>165100</xdr:colOff>
      <xdr:row>58</xdr:row>
      <xdr:rowOff>15964</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9858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7091</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9951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162090</xdr:rowOff>
    </xdr:from>
    <xdr:to>
      <xdr:col>98</xdr:col>
      <xdr:colOff>38100</xdr:colOff>
      <xdr:row>58</xdr:row>
      <xdr:rowOff>92240</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83367</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1002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51219</xdr:rowOff>
    </xdr:from>
    <xdr:to>
      <xdr:col>116</xdr:col>
      <xdr:colOff>114300</xdr:colOff>
      <xdr:row>56</xdr:row>
      <xdr:rowOff>152819</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9652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74096</xdr:rowOff>
    </xdr:from>
    <xdr:ext cx="534377" cy="25904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950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49238</xdr:rowOff>
    </xdr:from>
    <xdr:to>
      <xdr:col>112</xdr:col>
      <xdr:colOff>38100</xdr:colOff>
      <xdr:row>56</xdr:row>
      <xdr:rowOff>150838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965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167365</xdr:rowOff>
    </xdr:from>
    <xdr:ext cx="534377"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056111" y="9425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154966</xdr:rowOff>
    </xdr:from>
    <xdr:to>
      <xdr:col>107</xdr:col>
      <xdr:colOff>101600</xdr:colOff>
      <xdr:row>57</xdr:row>
      <xdr:rowOff>85116</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975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101643</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199428" y="9531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49505</xdr:rowOff>
    </xdr:from>
    <xdr:to>
      <xdr:col>102</xdr:col>
      <xdr:colOff>165100</xdr:colOff>
      <xdr:row>57</xdr:row>
      <xdr:rowOff>151105</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982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167632</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310428" y="9597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99606</xdr:rowOff>
    </xdr:from>
    <xdr:to>
      <xdr:col>98</xdr:col>
      <xdr:colOff>38100</xdr:colOff>
      <xdr:row>58</xdr:row>
      <xdr:rowOff>29756</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987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46283</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21428" y="964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135109</xdr:rowOff>
    </xdr:from>
    <xdr:to>
      <xdr:col>116</xdr:col>
      <xdr:colOff>62864</xdr:colOff>
      <xdr:row>79</xdr:row>
      <xdr:rowOff>68814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308059"/>
          <a:ext cx="1269" cy="1305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72641</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61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68814</xdr:rowOff>
    </xdr:from>
    <xdr:to>
      <xdr:col>116</xdr:col>
      <xdr:colOff>152400</xdr:colOff>
      <xdr:row>79</xdr:row>
      <xdr:rowOff>68814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61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81786</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083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135109</xdr:rowOff>
    </xdr:from>
    <xdr:to>
      <xdr:col>116</xdr:col>
      <xdr:colOff>152400</xdr:colOff>
      <xdr:row>71</xdr:row>
      <xdr:rowOff>135109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308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25533</xdr:rowOff>
    </xdr:from>
    <xdr:to>
      <xdr:col>116</xdr:col>
      <xdr:colOff>63500</xdr:colOff>
      <xdr:row>77</xdr:row>
      <xdr:rowOff>34906</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3227183"/>
          <a:ext cx="8382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114501</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973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91624</xdr:rowOff>
    </xdr:from>
    <xdr:to>
      <xdr:col>116</xdr:col>
      <xdr:colOff>114300</xdr:colOff>
      <xdr:row>77</xdr:row>
      <xdr:rowOff>21774</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12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34906</xdr:rowOff>
    </xdr:from>
    <xdr:to>
      <xdr:col>111</xdr:col>
      <xdr:colOff>177800</xdr:colOff>
      <xdr:row>77</xdr:row>
      <xdr:rowOff>55995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236556"/>
          <a:ext cx="889000" cy="2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85376</xdr:rowOff>
    </xdr:from>
    <xdr:to>
      <xdr:col>112</xdr:col>
      <xdr:colOff>38100</xdr:colOff>
      <xdr:row>77</xdr:row>
      <xdr:rowOff>15526</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11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32052</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890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55995</xdr:rowOff>
    </xdr:from>
    <xdr:to>
      <xdr:col>107</xdr:col>
      <xdr:colOff>50800</xdr:colOff>
      <xdr:row>77</xdr:row>
      <xdr:rowOff>68281</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3257645"/>
          <a:ext cx="889000" cy="1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71317</xdr:rowOff>
    </xdr:from>
    <xdr:to>
      <xdr:col>107</xdr:col>
      <xdr:colOff>101600</xdr:colOff>
      <xdr:row>77</xdr:row>
      <xdr:rowOff>1467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101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17994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287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68281</xdr:rowOff>
    </xdr:from>
    <xdr:to>
      <xdr:col>102</xdr:col>
      <xdr:colOff>114300</xdr:colOff>
      <xdr:row>77</xdr:row>
      <xdr:rowOff>134138</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3269931"/>
          <a:ext cx="889000" cy="6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94444</xdr:rowOff>
    </xdr:from>
    <xdr:to>
      <xdr:col>102</xdr:col>
      <xdr:colOff>165100</xdr:colOff>
      <xdr:row>77</xdr:row>
      <xdr:rowOff>24594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2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41121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89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75088</xdr:rowOff>
    </xdr:from>
    <xdr:to>
      <xdr:col>98</xdr:col>
      <xdr:colOff>38100</xdr:colOff>
      <xdr:row>77</xdr:row>
      <xdr:rowOff>5238</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21765</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88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146183</xdr:rowOff>
    </xdr:from>
    <xdr:to>
      <xdr:col>116</xdr:col>
      <xdr:colOff>114300</xdr:colOff>
      <xdr:row>77</xdr:row>
      <xdr:rowOff>76333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17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124610</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15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155556</xdr:rowOff>
    </xdr:from>
    <xdr:to>
      <xdr:col>112</xdr:col>
      <xdr:colOff>38100</xdr:colOff>
      <xdr:row>77</xdr:row>
      <xdr:rowOff>85706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18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76833</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327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5195</xdr:rowOff>
    </xdr:from>
    <xdr:to>
      <xdr:col>107</xdr:col>
      <xdr:colOff>101600</xdr:colOff>
      <xdr:row>77</xdr:row>
      <xdr:rowOff>106795</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20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97922</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299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17481</xdr:rowOff>
    </xdr:from>
    <xdr:to>
      <xdr:col>102</xdr:col>
      <xdr:colOff>165100</xdr:colOff>
      <xdr:row>77</xdr:row>
      <xdr:rowOff>119081</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21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110208</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31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83338</xdr:rowOff>
    </xdr:from>
    <xdr:to>
      <xdr:col>98</xdr:col>
      <xdr:colOff>38100</xdr:colOff>
      <xdr:row>78</xdr:row>
      <xdr:rowOff>13488</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28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4615</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3377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扶助費、補助費等、投資及び出資金、及び貸付金において、類似団体と比較した住民一人当たりコストが特に高い状況となっている。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扶助費については、類似団体と比較した住民一人当たりのコストは高いものの、住民一人当たり９５，６４１円で対前年度０．１％の減となっている。これは、生活保護費の増や</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私立認定こども園の新設に伴</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い施設型給付費</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が増</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となったものの、高齢者福祉給付事業の皆減や児童扶養手当扶助の減などによるものである。</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補助費等については、住民一人当たり５４，７５５円で対前年度０．２％の増となっている。これは、一部事務組合への負担金や病院事業会計繰出金が増となったことによるものである。</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投資及び出資金については、住民一人当たり３，１６４円で対前年度皆増となっている。これは、病院事業会計繰出金が増となったことによるものである。</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貸付金については、</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類似団体と比較した住民一人当たりのコストは高いものの、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住民一人当たり１１，９８９円で対前年度０．４％の減となっている。これは、土地開発公社への貸付金が減となったことによるものである。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大阪府柏原市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69,529
68,188
25.33
25,050,466
24,425,286
600,696
15,162,579
19,183,344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96266</xdr:rowOff>
    </xdr:from>
    <xdr:to>
      <xdr:col>24</xdr:col>
      <xdr:colOff>62865</xdr:colOff>
      <xdr:row>38</xdr:row>
      <xdr:rowOff>153416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1216"/>
          <a:ext cx="127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157243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7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153416</xdr:rowOff>
    </xdr:from>
    <xdr:to>
      <xdr:col>24</xdr:col>
      <xdr:colOff>152400</xdr:colOff>
      <xdr:row>38</xdr:row>
      <xdr:rowOff>153416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68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42943</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86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96266</xdr:rowOff>
    </xdr:from>
    <xdr:to>
      <xdr:col>24</xdr:col>
      <xdr:colOff>152400</xdr:colOff>
      <xdr:row>31</xdr:row>
      <xdr:rowOff>96266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1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124460</xdr:rowOff>
    </xdr:from>
    <xdr:to>
      <xdr:col>24</xdr:col>
      <xdr:colOff>63500</xdr:colOff>
      <xdr:row>36</xdr:row>
      <xdr:rowOff>77597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25210"/>
          <a:ext cx="838200" cy="12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152290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530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2413</xdr:rowOff>
    </xdr:from>
    <xdr:to>
      <xdr:col>24</xdr:col>
      <xdr:colOff>114300</xdr:colOff>
      <xdr:row>36</xdr:row>
      <xdr:rowOff>104013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7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138176</xdr:rowOff>
    </xdr:from>
    <xdr:to>
      <xdr:col>19</xdr:col>
      <xdr:colOff>177800</xdr:colOff>
      <xdr:row>36</xdr:row>
      <xdr:rowOff>77597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38926"/>
          <a:ext cx="889000" cy="110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7747</xdr:rowOff>
    </xdr:from>
    <xdr:to>
      <xdr:col>20</xdr:col>
      <xdr:colOff>38100</xdr:colOff>
      <xdr:row>36</xdr:row>
      <xdr:rowOff>109347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125874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5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8636</xdr:rowOff>
    </xdr:from>
    <xdr:to>
      <xdr:col>15</xdr:col>
      <xdr:colOff>50800</xdr:colOff>
      <xdr:row>35</xdr:row>
      <xdr:rowOff>138176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09386"/>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128524</xdr:rowOff>
    </xdr:from>
    <xdr:to>
      <xdr:col>15</xdr:col>
      <xdr:colOff>101600</xdr:colOff>
      <xdr:row>36</xdr:row>
      <xdr:rowOff>58674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2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49801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22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8636</xdr:rowOff>
    </xdr:from>
    <xdr:to>
      <xdr:col>10</xdr:col>
      <xdr:colOff>114300</xdr:colOff>
      <xdr:row>35</xdr:row>
      <xdr:rowOff>94361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09386"/>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86614</xdr:rowOff>
    </xdr:from>
    <xdr:to>
      <xdr:col>10</xdr:col>
      <xdr:colOff>165100</xdr:colOff>
      <xdr:row>36</xdr:row>
      <xdr:rowOff>16764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7891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53467</xdr:rowOff>
    </xdr:from>
    <xdr:to>
      <xdr:col>6</xdr:col>
      <xdr:colOff>38100</xdr:colOff>
      <xdr:row>35</xdr:row>
      <xdr:rowOff>155067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5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146194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46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73660</xdr:rowOff>
    </xdr:from>
    <xdr:to>
      <xdr:col>24</xdr:col>
      <xdr:colOff>114300</xdr:colOff>
      <xdr:row>36</xdr:row>
      <xdr:rowOff>3810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7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96537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25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26797</xdr:rowOff>
    </xdr:from>
    <xdr:to>
      <xdr:col>20</xdr:col>
      <xdr:colOff>38100</xdr:colOff>
      <xdr:row>36</xdr:row>
      <xdr:rowOff>128397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9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119524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91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87376</xdr:rowOff>
    </xdr:from>
    <xdr:to>
      <xdr:col>15</xdr:col>
      <xdr:colOff>101600</xdr:colOff>
      <xdr:row>36</xdr:row>
      <xdr:rowOff>17526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8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34053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63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129286</xdr:rowOff>
    </xdr:from>
    <xdr:to>
      <xdr:col>10</xdr:col>
      <xdr:colOff>165100</xdr:colOff>
      <xdr:row>35</xdr:row>
      <xdr:rowOff>59436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5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75963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33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43561</xdr:rowOff>
    </xdr:from>
    <xdr:to>
      <xdr:col>6</xdr:col>
      <xdr:colOff>38100</xdr:colOff>
      <xdr:row>35</xdr:row>
      <xdr:rowOff>145161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4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161688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19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40309</xdr:rowOff>
    </xdr:from>
    <xdr:to>
      <xdr:col>24</xdr:col>
      <xdr:colOff>62865</xdr:colOff>
      <xdr:row>58</xdr:row>
      <xdr:rowOff>12425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84259"/>
          <a:ext cx="1270" cy="1172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16252</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6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12425</xdr:rowOff>
    </xdr:from>
    <xdr:to>
      <xdr:col>24</xdr:col>
      <xdr:colOff>152400</xdr:colOff>
      <xdr:row>58</xdr:row>
      <xdr:rowOff>12425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56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158436</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59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40309</xdr:rowOff>
    </xdr:from>
    <xdr:to>
      <xdr:col>24</xdr:col>
      <xdr:colOff>152400</xdr:colOff>
      <xdr:row>51</xdr:row>
      <xdr:rowOff>40309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8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147152</xdr:rowOff>
    </xdr:from>
    <xdr:to>
      <xdr:col>24</xdr:col>
      <xdr:colOff>63500</xdr:colOff>
      <xdr:row>57</xdr:row>
      <xdr:rowOff>161586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919802"/>
          <a:ext cx="838200" cy="14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8971</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610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157544</xdr:rowOff>
    </xdr:from>
    <xdr:to>
      <xdr:col>24</xdr:col>
      <xdr:colOff>114300</xdr:colOff>
      <xdr:row>57</xdr:row>
      <xdr:rowOff>87694</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5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138831</xdr:rowOff>
    </xdr:from>
    <xdr:to>
      <xdr:col>19</xdr:col>
      <xdr:colOff>177800</xdr:colOff>
      <xdr:row>57</xdr:row>
      <xdr:rowOff>147152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911481"/>
          <a:ext cx="889000" cy="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11195</xdr:rowOff>
    </xdr:from>
    <xdr:to>
      <xdr:col>20</xdr:col>
      <xdr:colOff>38100</xdr:colOff>
      <xdr:row>57</xdr:row>
      <xdr:rowOff>112795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129322</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55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51831</xdr:rowOff>
    </xdr:from>
    <xdr:to>
      <xdr:col>15</xdr:col>
      <xdr:colOff>50800</xdr:colOff>
      <xdr:row>57</xdr:row>
      <xdr:rowOff>138831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824481"/>
          <a:ext cx="889000" cy="8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156021</xdr:rowOff>
    </xdr:from>
    <xdr:to>
      <xdr:col>15</xdr:col>
      <xdr:colOff>101600</xdr:colOff>
      <xdr:row>57</xdr:row>
      <xdr:rowOff>86171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5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102698</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53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51831</xdr:rowOff>
    </xdr:from>
    <xdr:to>
      <xdr:col>10</xdr:col>
      <xdr:colOff>114300</xdr:colOff>
      <xdr:row>57</xdr:row>
      <xdr:rowOff>168952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824481"/>
          <a:ext cx="889000" cy="117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12525</xdr:rowOff>
    </xdr:from>
    <xdr:to>
      <xdr:col>10</xdr:col>
      <xdr:colOff>165100</xdr:colOff>
      <xdr:row>57</xdr:row>
      <xdr:rowOff>114125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78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105252</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87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158815</xdr:rowOff>
    </xdr:from>
    <xdr:to>
      <xdr:col>6</xdr:col>
      <xdr:colOff>38100</xdr:colOff>
      <xdr:row>57</xdr:row>
      <xdr:rowOff>88965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6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105492</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53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110786</xdr:rowOff>
    </xdr:from>
    <xdr:to>
      <xdr:col>24</xdr:col>
      <xdr:colOff>114300</xdr:colOff>
      <xdr:row>58</xdr:row>
      <xdr:rowOff>40936</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88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25713</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9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96352</xdr:rowOff>
    </xdr:from>
    <xdr:to>
      <xdr:col>20</xdr:col>
      <xdr:colOff>38100</xdr:colOff>
      <xdr:row>58</xdr:row>
      <xdr:rowOff>26502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86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17629</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96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88031</xdr:rowOff>
    </xdr:from>
    <xdr:to>
      <xdr:col>15</xdr:col>
      <xdr:colOff>101600</xdr:colOff>
      <xdr:row>58</xdr:row>
      <xdr:rowOff>18181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86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9308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9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1031</xdr:rowOff>
    </xdr:from>
    <xdr:to>
      <xdr:col>10</xdr:col>
      <xdr:colOff>165100</xdr:colOff>
      <xdr:row>57</xdr:row>
      <xdr:rowOff>102631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77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119158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54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118152</xdr:rowOff>
    </xdr:from>
    <xdr:to>
      <xdr:col>6</xdr:col>
      <xdr:colOff>38100</xdr:colOff>
      <xdr:row>58</xdr:row>
      <xdr:rowOff>48302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9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39429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8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163461</xdr:rowOff>
    </xdr:from>
    <xdr:to>
      <xdr:col>24</xdr:col>
      <xdr:colOff>62865</xdr:colOff>
      <xdr:row>78</xdr:row>
      <xdr:rowOff>76708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1993511"/>
          <a:ext cx="1270" cy="1456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80535</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5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76708</xdr:rowOff>
    </xdr:from>
    <xdr:to>
      <xdr:col>24</xdr:col>
      <xdr:colOff>152400</xdr:colOff>
      <xdr:row>78</xdr:row>
      <xdr:rowOff>76708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49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110138</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768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215,629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163461</xdr:rowOff>
    </xdr:from>
    <xdr:to>
      <xdr:col>24</xdr:col>
      <xdr:colOff>152400</xdr:colOff>
      <xdr:row>69</xdr:row>
      <xdr:rowOff>163461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1993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34227</xdr:rowOff>
    </xdr:from>
    <xdr:to>
      <xdr:col>24</xdr:col>
      <xdr:colOff>63500</xdr:colOff>
      <xdr:row>74</xdr:row>
      <xdr:rowOff>74168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721527"/>
          <a:ext cx="838200" cy="39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30522</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892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52095</xdr:rowOff>
    </xdr:from>
    <xdr:to>
      <xdr:col>24</xdr:col>
      <xdr:colOff>114300</xdr:colOff>
      <xdr:row>75</xdr:row>
      <xdr:rowOff>153696</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108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74168</xdr:rowOff>
    </xdr:from>
    <xdr:to>
      <xdr:col>19</xdr:col>
      <xdr:colOff>177800</xdr:colOff>
      <xdr:row>74</xdr:row>
      <xdr:rowOff>75552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761468"/>
          <a:ext cx="889000" cy="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26136</xdr:rowOff>
    </xdr:from>
    <xdr:to>
      <xdr:col>20</xdr:col>
      <xdr:colOff>38100</xdr:colOff>
      <xdr:row>75</xdr:row>
      <xdr:rowOff>127736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884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118863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977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75552</xdr:rowOff>
    </xdr:from>
    <xdr:to>
      <xdr:col>15</xdr:col>
      <xdr:colOff>50800</xdr:colOff>
      <xdr:row>74</xdr:row>
      <xdr:rowOff>166141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762852"/>
          <a:ext cx="889000" cy="90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135382</xdr:rowOff>
    </xdr:from>
    <xdr:to>
      <xdr:col>15</xdr:col>
      <xdr:colOff>101600</xdr:colOff>
      <xdr:row>75</xdr:row>
      <xdr:rowOff>65532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82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56659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915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166141</xdr:rowOff>
    </xdr:from>
    <xdr:to>
      <xdr:col>10</xdr:col>
      <xdr:colOff>114300</xdr:colOff>
      <xdr:row>75</xdr:row>
      <xdr:rowOff>77775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853441"/>
          <a:ext cx="889000" cy="8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166091</xdr:rowOff>
    </xdr:from>
    <xdr:to>
      <xdr:col>10</xdr:col>
      <xdr:colOff>165100</xdr:colOff>
      <xdr:row>76</xdr:row>
      <xdr:rowOff>96241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24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87368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17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162281</xdr:rowOff>
    </xdr:from>
    <xdr:to>
      <xdr:col>6</xdr:col>
      <xdr:colOff>38100</xdr:colOff>
      <xdr:row>75</xdr:row>
      <xdr:rowOff>92431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28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108958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624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154877</xdr:rowOff>
    </xdr:from>
    <xdr:to>
      <xdr:col>24</xdr:col>
      <xdr:colOff>114300</xdr:colOff>
      <xdr:row>74</xdr:row>
      <xdr:rowOff>85027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67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6304</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52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23368</xdr:rowOff>
    </xdr:from>
    <xdr:to>
      <xdr:col>20</xdr:col>
      <xdr:colOff>38100</xdr:colOff>
      <xdr:row>74</xdr:row>
      <xdr:rowOff>124968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71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141495</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485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24752</xdr:rowOff>
    </xdr:from>
    <xdr:to>
      <xdr:col>15</xdr:col>
      <xdr:colOff>101600</xdr:colOff>
      <xdr:row>74</xdr:row>
      <xdr:rowOff>126352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71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142879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487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115341</xdr:rowOff>
    </xdr:from>
    <xdr:to>
      <xdr:col>10</xdr:col>
      <xdr:colOff>165100</xdr:colOff>
      <xdr:row>75</xdr:row>
      <xdr:rowOff>45491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80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62018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577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26975</xdr:rowOff>
    </xdr:from>
    <xdr:to>
      <xdr:col>6</xdr:col>
      <xdr:colOff>38100</xdr:colOff>
      <xdr:row>75</xdr:row>
      <xdr:rowOff>128575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88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119702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97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56871</xdr:rowOff>
    </xdr:from>
    <xdr:to>
      <xdr:col>24</xdr:col>
      <xdr:colOff>62865</xdr:colOff>
      <xdr:row>99</xdr:row>
      <xdr:rowOff>25381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58821"/>
          <a:ext cx="1270" cy="1340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29208</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02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25381</xdr:rowOff>
    </xdr:from>
    <xdr:to>
      <xdr:col>24</xdr:col>
      <xdr:colOff>152400</xdr:colOff>
      <xdr:row>99</xdr:row>
      <xdr:rowOff>25381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98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3548</xdr:rowOff>
    </xdr:from>
    <xdr:ext cx="534377"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34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56871</xdr:rowOff>
    </xdr:from>
    <xdr:to>
      <xdr:col>24</xdr:col>
      <xdr:colOff>152400</xdr:colOff>
      <xdr:row>91</xdr:row>
      <xdr:rowOff>56871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5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2311</xdr:rowOff>
    </xdr:from>
    <xdr:to>
      <xdr:col>24</xdr:col>
      <xdr:colOff>63500</xdr:colOff>
      <xdr:row>98</xdr:row>
      <xdr:rowOff>40506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804411"/>
          <a:ext cx="838200" cy="3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18527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777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167100</xdr:rowOff>
    </xdr:from>
    <xdr:to>
      <xdr:col>24</xdr:col>
      <xdr:colOff>114300</xdr:colOff>
      <xdr:row>97</xdr:row>
      <xdr:rowOff>97250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2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40506</xdr:rowOff>
    </xdr:from>
    <xdr:to>
      <xdr:col>19</xdr:col>
      <xdr:colOff>177800</xdr:colOff>
      <xdr:row>98</xdr:row>
      <xdr:rowOff>55899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842606"/>
          <a:ext cx="889000" cy="1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39275</xdr:rowOff>
    </xdr:from>
    <xdr:to>
      <xdr:col>20</xdr:col>
      <xdr:colOff>38100</xdr:colOff>
      <xdr:row>97</xdr:row>
      <xdr:rowOff>140875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6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157402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44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147949</xdr:rowOff>
    </xdr:from>
    <xdr:to>
      <xdr:col>15</xdr:col>
      <xdr:colOff>50800</xdr:colOff>
      <xdr:row>98</xdr:row>
      <xdr:rowOff>55899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607149"/>
          <a:ext cx="889000" cy="250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33483</xdr:rowOff>
    </xdr:from>
    <xdr:to>
      <xdr:col>15</xdr:col>
      <xdr:colOff>101600</xdr:colOff>
      <xdr:row>97</xdr:row>
      <xdr:rowOff>135083</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64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151610</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439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147949</xdr:rowOff>
    </xdr:from>
    <xdr:to>
      <xdr:col>10</xdr:col>
      <xdr:colOff>114300</xdr:colOff>
      <xdr:row>97</xdr:row>
      <xdr:rowOff>65596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607149"/>
          <a:ext cx="889000" cy="89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1155</xdr:rowOff>
    </xdr:from>
    <xdr:to>
      <xdr:col>10</xdr:col>
      <xdr:colOff>165100</xdr:colOff>
      <xdr:row>97</xdr:row>
      <xdr:rowOff>102755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3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93882</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72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17405</xdr:rowOff>
    </xdr:from>
    <xdr:to>
      <xdr:col>6</xdr:col>
      <xdr:colOff>38100</xdr:colOff>
      <xdr:row>97</xdr:row>
      <xdr:rowOff>119005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110132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74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122961</xdr:rowOff>
    </xdr:from>
    <xdr:to>
      <xdr:col>24</xdr:col>
      <xdr:colOff>114300</xdr:colOff>
      <xdr:row>98</xdr:row>
      <xdr:rowOff>53111</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5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101388</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3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161156</xdr:rowOff>
    </xdr:from>
    <xdr:to>
      <xdr:col>20</xdr:col>
      <xdr:colOff>38100</xdr:colOff>
      <xdr:row>98</xdr:row>
      <xdr:rowOff>91306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9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82433</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88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5099</xdr:rowOff>
    </xdr:from>
    <xdr:to>
      <xdr:col>15</xdr:col>
      <xdr:colOff>101600</xdr:colOff>
      <xdr:row>98</xdr:row>
      <xdr:rowOff>106699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0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97826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99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97149</xdr:rowOff>
    </xdr:from>
    <xdr:to>
      <xdr:col>10</xdr:col>
      <xdr:colOff>165100</xdr:colOff>
      <xdr:row>97</xdr:row>
      <xdr:rowOff>27299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55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43826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33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14796</xdr:rowOff>
    </xdr:from>
    <xdr:to>
      <xdr:col>6</xdr:col>
      <xdr:colOff>38100</xdr:colOff>
      <xdr:row>97</xdr:row>
      <xdr:rowOff>116396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64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132923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420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52512</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538912"/>
          <a:ext cx="1270" cy="1115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170639</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531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52512</xdr:rowOff>
    </xdr:from>
    <xdr:to>
      <xdr:col>55</xdr:col>
      <xdr:colOff>88900</xdr:colOff>
      <xdr:row>32</xdr:row>
      <xdr:rowOff>52512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538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114417</xdr:rowOff>
    </xdr:from>
    <xdr:to>
      <xdr:col>55</xdr:col>
      <xdr:colOff>0</xdr:colOff>
      <xdr:row>38</xdr:row>
      <xdr:rowOff>114920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629517"/>
          <a:ext cx="8382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45986</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89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23109</xdr:rowOff>
    </xdr:from>
    <xdr:to>
      <xdr:col>55</xdr:col>
      <xdr:colOff>50800</xdr:colOff>
      <xdr:row>38</xdr:row>
      <xdr:rowOff>124709</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53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114920</xdr:rowOff>
    </xdr:from>
    <xdr:to>
      <xdr:col>50</xdr:col>
      <xdr:colOff>114300</xdr:colOff>
      <xdr:row>38</xdr:row>
      <xdr:rowOff>115834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630020"/>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22149</xdr:rowOff>
    </xdr:from>
    <xdr:to>
      <xdr:col>50</xdr:col>
      <xdr:colOff>165100</xdr:colOff>
      <xdr:row>38</xdr:row>
      <xdr:rowOff>123749</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53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140276</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31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115468</xdr:rowOff>
    </xdr:from>
    <xdr:to>
      <xdr:col>45</xdr:col>
      <xdr:colOff>177800</xdr:colOff>
      <xdr:row>38</xdr:row>
      <xdr:rowOff>115834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630568"/>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16297</xdr:rowOff>
    </xdr:from>
    <xdr:to>
      <xdr:col>46</xdr:col>
      <xdr:colOff>38100</xdr:colOff>
      <xdr:row>38</xdr:row>
      <xdr:rowOff>117897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53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134424</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30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115468</xdr:rowOff>
    </xdr:from>
    <xdr:to>
      <xdr:col>41</xdr:col>
      <xdr:colOff>50800</xdr:colOff>
      <xdr:row>38</xdr:row>
      <xdr:rowOff>117252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630568"/>
          <a:ext cx="889000" cy="1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15473</xdr:rowOff>
    </xdr:from>
    <xdr:to>
      <xdr:col>41</xdr:col>
      <xdr:colOff>101600</xdr:colOff>
      <xdr:row>38</xdr:row>
      <xdr:rowOff>117073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53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133601</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305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32299</xdr:rowOff>
    </xdr:from>
    <xdr:to>
      <xdr:col>36</xdr:col>
      <xdr:colOff>165100</xdr:colOff>
      <xdr:row>38</xdr:row>
      <xdr:rowOff>133899</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547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150426</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322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63617</xdr:rowOff>
    </xdr:from>
    <xdr:to>
      <xdr:col>55</xdr:col>
      <xdr:colOff>50800</xdr:colOff>
      <xdr:row>38</xdr:row>
      <xdr:rowOff>165217</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578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1536</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516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64120</xdr:rowOff>
    </xdr:from>
    <xdr:to>
      <xdr:col>50</xdr:col>
      <xdr:colOff>165100</xdr:colOff>
      <xdr:row>38</xdr:row>
      <xdr:rowOff>165720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57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156847</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671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65034</xdr:rowOff>
    </xdr:from>
    <xdr:to>
      <xdr:col>46</xdr:col>
      <xdr:colOff>38100</xdr:colOff>
      <xdr:row>38</xdr:row>
      <xdr:rowOff>166634</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58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157761</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6728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64668</xdr:rowOff>
    </xdr:from>
    <xdr:to>
      <xdr:col>41</xdr:col>
      <xdr:colOff>101600</xdr:colOff>
      <xdr:row>38</xdr:row>
      <xdr:rowOff>166268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57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157395</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672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66452</xdr:rowOff>
    </xdr:from>
    <xdr:to>
      <xdr:col>36</xdr:col>
      <xdr:colOff>165100</xdr:colOff>
      <xdr:row>38</xdr:row>
      <xdr:rowOff>168052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58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159179</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6742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100625</xdr:rowOff>
    </xdr:from>
    <xdr:to>
      <xdr:col>54</xdr:col>
      <xdr:colOff>189865</xdr:colOff>
      <xdr:row>59</xdr:row>
      <xdr:rowOff>38552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44575"/>
          <a:ext cx="1270" cy="1309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42379</xdr:rowOff>
    </xdr:from>
    <xdr:ext cx="378565"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57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38552</xdr:rowOff>
    </xdr:from>
    <xdr:to>
      <xdr:col>55</xdr:col>
      <xdr:colOff>88900</xdr:colOff>
      <xdr:row>59</xdr:row>
      <xdr:rowOff>38552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5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47302</xdr:rowOff>
    </xdr:from>
    <xdr:ext cx="599010"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19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172,628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100625</xdr:rowOff>
    </xdr:from>
    <xdr:to>
      <xdr:col>55</xdr:col>
      <xdr:colOff>88900</xdr:colOff>
      <xdr:row>51</xdr:row>
      <xdr:rowOff>100625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44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34453</xdr:rowOff>
    </xdr:from>
    <xdr:to>
      <xdr:col>55</xdr:col>
      <xdr:colOff>0</xdr:colOff>
      <xdr:row>59</xdr:row>
      <xdr:rowOff>34963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10150003"/>
          <a:ext cx="838200" cy="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90571</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863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67694</xdr:rowOff>
    </xdr:from>
    <xdr:to>
      <xdr:col>55</xdr:col>
      <xdr:colOff>50800</xdr:colOff>
      <xdr:row>58</xdr:row>
      <xdr:rowOff>169294</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10011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34963</xdr:rowOff>
    </xdr:from>
    <xdr:to>
      <xdr:col>50</xdr:col>
      <xdr:colOff>114300</xdr:colOff>
      <xdr:row>59</xdr:row>
      <xdr:rowOff>35130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10150513"/>
          <a:ext cx="889000" cy="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69355</xdr:rowOff>
    </xdr:from>
    <xdr:to>
      <xdr:col>50</xdr:col>
      <xdr:colOff>165100</xdr:colOff>
      <xdr:row>58</xdr:row>
      <xdr:rowOff>170955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1001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16032</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978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35130</xdr:rowOff>
    </xdr:from>
    <xdr:to>
      <xdr:col>45</xdr:col>
      <xdr:colOff>177800</xdr:colOff>
      <xdr:row>59</xdr:row>
      <xdr:rowOff>35291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10150680"/>
          <a:ext cx="889000" cy="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67130</xdr:rowOff>
    </xdr:from>
    <xdr:to>
      <xdr:col>46</xdr:col>
      <xdr:colOff>38100</xdr:colOff>
      <xdr:row>58</xdr:row>
      <xdr:rowOff>168730</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1001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13807</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78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32913</xdr:rowOff>
    </xdr:from>
    <xdr:to>
      <xdr:col>41</xdr:col>
      <xdr:colOff>50800</xdr:colOff>
      <xdr:row>59</xdr:row>
      <xdr:rowOff>35291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10148463"/>
          <a:ext cx="889000" cy="2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75664</xdr:rowOff>
    </xdr:from>
    <xdr:to>
      <xdr:col>41</xdr:col>
      <xdr:colOff>101600</xdr:colOff>
      <xdr:row>59</xdr:row>
      <xdr:rowOff>5814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10019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22341</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79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56042</xdr:rowOff>
    </xdr:from>
    <xdr:to>
      <xdr:col>36</xdr:col>
      <xdr:colOff>165100</xdr:colOff>
      <xdr:row>58</xdr:row>
      <xdr:rowOff>157642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10000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2719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775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155103</xdr:rowOff>
    </xdr:from>
    <xdr:to>
      <xdr:col>55</xdr:col>
      <xdr:colOff>50800</xdr:colOff>
      <xdr:row>59</xdr:row>
      <xdr:rowOff>85253</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1009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70030</xdr:rowOff>
    </xdr:from>
    <xdr:ext cx="469744"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1001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155613</xdr:rowOff>
    </xdr:from>
    <xdr:to>
      <xdr:col>50</xdr:col>
      <xdr:colOff>165100</xdr:colOff>
      <xdr:row>59</xdr:row>
      <xdr:rowOff>85763</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1009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76890</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04428" y="1019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155780</xdr:rowOff>
    </xdr:from>
    <xdr:to>
      <xdr:col>46</xdr:col>
      <xdr:colOff>38100</xdr:colOff>
      <xdr:row>59</xdr:row>
      <xdr:rowOff>85930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1009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77057</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15428" y="1019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155941</xdr:rowOff>
    </xdr:from>
    <xdr:to>
      <xdr:col>41</xdr:col>
      <xdr:colOff>101600</xdr:colOff>
      <xdr:row>59</xdr:row>
      <xdr:rowOff>86091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1010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77218</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26428" y="10192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153563</xdr:rowOff>
    </xdr:from>
    <xdr:to>
      <xdr:col>36</xdr:col>
      <xdr:colOff>165100</xdr:colOff>
      <xdr:row>59</xdr:row>
      <xdr:rowOff>83713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1009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74840</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37428" y="10190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23457</xdr:rowOff>
    </xdr:from>
    <xdr:to>
      <xdr:col>54</xdr:col>
      <xdr:colOff>189865</xdr:colOff>
      <xdr:row>79</xdr:row>
      <xdr:rowOff>23933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24957"/>
          <a:ext cx="1270" cy="1543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27760</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7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23933</xdr:rowOff>
    </xdr:from>
    <xdr:to>
      <xdr:col>55</xdr:col>
      <xdr:colOff>88900</xdr:colOff>
      <xdr:row>79</xdr:row>
      <xdr:rowOff>23933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6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141584</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80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23457</xdr:rowOff>
    </xdr:from>
    <xdr:to>
      <xdr:col>55</xdr:col>
      <xdr:colOff>88900</xdr:colOff>
      <xdr:row>70</xdr:row>
      <xdr:rowOff>23457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24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17418</xdr:rowOff>
    </xdr:from>
    <xdr:to>
      <xdr:col>55</xdr:col>
      <xdr:colOff>0</xdr:colOff>
      <xdr:row>79</xdr:row>
      <xdr:rowOff>17742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9639300" y="13561968"/>
          <a:ext cx="838200" cy="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139000</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169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116123</xdr:rowOff>
    </xdr:from>
    <xdr:to>
      <xdr:col>55</xdr:col>
      <xdr:colOff>50800</xdr:colOff>
      <xdr:row>78</xdr:row>
      <xdr:rowOff>46273</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17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17742</xdr:rowOff>
    </xdr:from>
    <xdr:to>
      <xdr:col>50</xdr:col>
      <xdr:colOff>114300</xdr:colOff>
      <xdr:row>79</xdr:row>
      <xdr:rowOff>21228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562292"/>
          <a:ext cx="889000" cy="3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106769</xdr:rowOff>
    </xdr:from>
    <xdr:to>
      <xdr:col>50</xdr:col>
      <xdr:colOff>165100</xdr:colOff>
      <xdr:row>78</xdr:row>
      <xdr:rowOff>36919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0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53446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08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166255</xdr:rowOff>
    </xdr:from>
    <xdr:to>
      <xdr:col>45</xdr:col>
      <xdr:colOff>177800</xdr:colOff>
      <xdr:row>79</xdr:row>
      <xdr:rowOff>21228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539355"/>
          <a:ext cx="889000" cy="2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90900</xdr:rowOff>
    </xdr:from>
    <xdr:to>
      <xdr:col>46</xdr:col>
      <xdr:colOff>38100</xdr:colOff>
      <xdr:row>78</xdr:row>
      <xdr:rowOff>21050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29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37577</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06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166255</xdr:rowOff>
    </xdr:from>
    <xdr:to>
      <xdr:col>41</xdr:col>
      <xdr:colOff>50800</xdr:colOff>
      <xdr:row>79</xdr:row>
      <xdr:rowOff>21019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539355"/>
          <a:ext cx="889000" cy="26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84595</xdr:rowOff>
    </xdr:from>
    <xdr:to>
      <xdr:col>41</xdr:col>
      <xdr:colOff>101600</xdr:colOff>
      <xdr:row>78</xdr:row>
      <xdr:rowOff>14745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28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31272</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06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164471</xdr:rowOff>
    </xdr:from>
    <xdr:to>
      <xdr:col>36</xdr:col>
      <xdr:colOff>165100</xdr:colOff>
      <xdr:row>78</xdr:row>
      <xdr:rowOff>94621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66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111148</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37428" y="13141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138068</xdr:rowOff>
    </xdr:from>
    <xdr:to>
      <xdr:col>55</xdr:col>
      <xdr:colOff>50800</xdr:colOff>
      <xdr:row>79</xdr:row>
      <xdr:rowOff>68218</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51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52995</xdr:rowOff>
    </xdr:from>
    <xdr:ext cx="469744"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426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138392</xdr:rowOff>
    </xdr:from>
    <xdr:to>
      <xdr:col>50</xdr:col>
      <xdr:colOff>165100</xdr:colOff>
      <xdr:row>79</xdr:row>
      <xdr:rowOff>68542</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51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59669</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04428" y="13604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141878</xdr:rowOff>
    </xdr:from>
    <xdr:to>
      <xdr:col>46</xdr:col>
      <xdr:colOff>38100</xdr:colOff>
      <xdr:row>79</xdr:row>
      <xdr:rowOff>72028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51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63155</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15428" y="13607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115455</xdr:rowOff>
    </xdr:from>
    <xdr:to>
      <xdr:col>41</xdr:col>
      <xdr:colOff>101600</xdr:colOff>
      <xdr:row>79</xdr:row>
      <xdr:rowOff>45605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48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36732</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26428" y="13581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141669</xdr:rowOff>
    </xdr:from>
    <xdr:to>
      <xdr:col>36</xdr:col>
      <xdr:colOff>165100</xdr:colOff>
      <xdr:row>79</xdr:row>
      <xdr:rowOff>71819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51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62946</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37428" y="13607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26741</xdr:rowOff>
    </xdr:from>
    <xdr:to>
      <xdr:col>54</xdr:col>
      <xdr:colOff>189865</xdr:colOff>
      <xdr:row>98</xdr:row>
      <xdr:rowOff>131173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457241"/>
          <a:ext cx="1270" cy="1476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135000</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93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131173</xdr:rowOff>
    </xdr:from>
    <xdr:to>
      <xdr:col>55</xdr:col>
      <xdr:colOff>88900</xdr:colOff>
      <xdr:row>98</xdr:row>
      <xdr:rowOff>131173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933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144868</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232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409,648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26741</xdr:rowOff>
    </xdr:from>
    <xdr:to>
      <xdr:col>55</xdr:col>
      <xdr:colOff>88900</xdr:colOff>
      <xdr:row>90</xdr:row>
      <xdr:rowOff>26741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45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55141</xdr:rowOff>
    </xdr:from>
    <xdr:to>
      <xdr:col>55</xdr:col>
      <xdr:colOff>0</xdr:colOff>
      <xdr:row>98</xdr:row>
      <xdr:rowOff>69600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857241"/>
          <a:ext cx="838200" cy="14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22017</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652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170590</xdr:rowOff>
    </xdr:from>
    <xdr:to>
      <xdr:col>55</xdr:col>
      <xdr:colOff>50800</xdr:colOff>
      <xdr:row>98</xdr:row>
      <xdr:rowOff>100740</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80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69600</xdr:rowOff>
    </xdr:from>
    <xdr:to>
      <xdr:col>50</xdr:col>
      <xdr:colOff>114300</xdr:colOff>
      <xdr:row>98</xdr:row>
      <xdr:rowOff>82493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871700"/>
          <a:ext cx="889000" cy="1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166002</xdr:rowOff>
    </xdr:from>
    <xdr:to>
      <xdr:col>50</xdr:col>
      <xdr:colOff>165100</xdr:colOff>
      <xdr:row>98</xdr:row>
      <xdr:rowOff>96152</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79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112679</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57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82493</xdr:rowOff>
    </xdr:from>
    <xdr:to>
      <xdr:col>45</xdr:col>
      <xdr:colOff>177800</xdr:colOff>
      <xdr:row>98</xdr:row>
      <xdr:rowOff>92464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884593"/>
          <a:ext cx="889000" cy="9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166334</xdr:rowOff>
    </xdr:from>
    <xdr:to>
      <xdr:col>46</xdr:col>
      <xdr:colOff>38100</xdr:colOff>
      <xdr:row>98</xdr:row>
      <xdr:rowOff>96484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79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113011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57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90128</xdr:rowOff>
    </xdr:from>
    <xdr:to>
      <xdr:col>41</xdr:col>
      <xdr:colOff>50800</xdr:colOff>
      <xdr:row>98</xdr:row>
      <xdr:rowOff>92464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892228"/>
          <a:ext cx="889000" cy="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1178</xdr:rowOff>
    </xdr:from>
    <xdr:to>
      <xdr:col>41</xdr:col>
      <xdr:colOff>101600</xdr:colOff>
      <xdr:row>98</xdr:row>
      <xdr:rowOff>102778</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803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119305</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578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157541</xdr:rowOff>
    </xdr:from>
    <xdr:to>
      <xdr:col>36</xdr:col>
      <xdr:colOff>165100</xdr:colOff>
      <xdr:row>98</xdr:row>
      <xdr:rowOff>87691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78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104218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56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4341</xdr:rowOff>
    </xdr:from>
    <xdr:to>
      <xdr:col>55</xdr:col>
      <xdr:colOff>50800</xdr:colOff>
      <xdr:row>98</xdr:row>
      <xdr:rowOff>105941</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80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149017</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77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18800</xdr:rowOff>
    </xdr:from>
    <xdr:to>
      <xdr:col>50</xdr:col>
      <xdr:colOff>165100</xdr:colOff>
      <xdr:row>98</xdr:row>
      <xdr:rowOff>120400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82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111527</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91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31693</xdr:rowOff>
    </xdr:from>
    <xdr:to>
      <xdr:col>46</xdr:col>
      <xdr:colOff>38100</xdr:colOff>
      <xdr:row>98</xdr:row>
      <xdr:rowOff>133293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83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124420</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926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41664</xdr:rowOff>
    </xdr:from>
    <xdr:to>
      <xdr:col>41</xdr:col>
      <xdr:colOff>101600</xdr:colOff>
      <xdr:row>98</xdr:row>
      <xdr:rowOff>143264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84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134391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93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39328</xdr:rowOff>
    </xdr:from>
    <xdr:to>
      <xdr:col>36</xdr:col>
      <xdr:colOff>165100</xdr:colOff>
      <xdr:row>98</xdr:row>
      <xdr:rowOff>140928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84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132055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93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132659</xdr:rowOff>
    </xdr:from>
    <xdr:to>
      <xdr:col>85</xdr:col>
      <xdr:colOff>126364</xdr:colOff>
      <xdr:row>38</xdr:row>
      <xdr:rowOff>166721</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447609"/>
          <a:ext cx="1269" cy="1234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170548</xdr:rowOff>
    </xdr:from>
    <xdr:ext cx="469744"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685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166721</xdr:rowOff>
    </xdr:from>
    <xdr:to>
      <xdr:col>86</xdr:col>
      <xdr:colOff>25400</xdr:colOff>
      <xdr:row>38</xdr:row>
      <xdr:rowOff>166721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68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79336</xdr:rowOff>
    </xdr:from>
    <xdr:ext cx="534377"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22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132659</xdr:rowOff>
    </xdr:from>
    <xdr:to>
      <xdr:col>86</xdr:col>
      <xdr:colOff>25400</xdr:colOff>
      <xdr:row>31</xdr:row>
      <xdr:rowOff>132659</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44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127676</xdr:rowOff>
    </xdr:from>
    <xdr:to>
      <xdr:col>85</xdr:col>
      <xdr:colOff>127000</xdr:colOff>
      <xdr:row>37</xdr:row>
      <xdr:rowOff>170973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471326"/>
          <a:ext cx="838200" cy="4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9776</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819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158349</xdr:rowOff>
    </xdr:from>
    <xdr:to>
      <xdr:col>85</xdr:col>
      <xdr:colOff>177800</xdr:colOff>
      <xdr:row>37</xdr:row>
      <xdr:rowOff>88499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33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170973</xdr:rowOff>
    </xdr:from>
    <xdr:to>
      <xdr:col>81</xdr:col>
      <xdr:colOff>50800</xdr:colOff>
      <xdr:row>38</xdr:row>
      <xdr:rowOff>42956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514623"/>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158669</xdr:rowOff>
    </xdr:from>
    <xdr:to>
      <xdr:col>81</xdr:col>
      <xdr:colOff>101600</xdr:colOff>
      <xdr:row>37</xdr:row>
      <xdr:rowOff>88819</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105346</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10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144683</xdr:rowOff>
    </xdr:from>
    <xdr:to>
      <xdr:col>76</xdr:col>
      <xdr:colOff>114300</xdr:colOff>
      <xdr:row>38</xdr:row>
      <xdr:rowOff>42956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6488333"/>
          <a:ext cx="889000" cy="6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166898</xdr:rowOff>
    </xdr:from>
    <xdr:to>
      <xdr:col>76</xdr:col>
      <xdr:colOff>165100</xdr:colOff>
      <xdr:row>37</xdr:row>
      <xdr:rowOff>97048</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3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113575</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11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144683</xdr:rowOff>
    </xdr:from>
    <xdr:to>
      <xdr:col>71</xdr:col>
      <xdr:colOff>177800</xdr:colOff>
      <xdr:row>38</xdr:row>
      <xdr:rowOff>87076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6488333"/>
          <a:ext cx="889000" cy="113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149525</xdr:rowOff>
    </xdr:from>
    <xdr:to>
      <xdr:col>72</xdr:col>
      <xdr:colOff>38100</xdr:colOff>
      <xdr:row>37</xdr:row>
      <xdr:rowOff>79675</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2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96202</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9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99964</xdr:rowOff>
    </xdr:from>
    <xdr:to>
      <xdr:col>67</xdr:col>
      <xdr:colOff>101600</xdr:colOff>
      <xdr:row>37</xdr:row>
      <xdr:rowOff>30114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46641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76876</xdr:rowOff>
    </xdr:from>
    <xdr:to>
      <xdr:col>85</xdr:col>
      <xdr:colOff>177800</xdr:colOff>
      <xdr:row>38</xdr:row>
      <xdr:rowOff>7026</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42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55303</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398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120173</xdr:rowOff>
    </xdr:from>
    <xdr:to>
      <xdr:col>81</xdr:col>
      <xdr:colOff>101600</xdr:colOff>
      <xdr:row>38</xdr:row>
      <xdr:rowOff>50323</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46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41450</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55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163606</xdr:rowOff>
    </xdr:from>
    <xdr:to>
      <xdr:col>76</xdr:col>
      <xdr:colOff>165100</xdr:colOff>
      <xdr:row>38</xdr:row>
      <xdr:rowOff>93756</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50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84883</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599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93883</xdr:rowOff>
    </xdr:from>
    <xdr:to>
      <xdr:col>72</xdr:col>
      <xdr:colOff>38100</xdr:colOff>
      <xdr:row>38</xdr:row>
      <xdr:rowOff>24033</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43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15160</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53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36276</xdr:rowOff>
    </xdr:from>
    <xdr:to>
      <xdr:col>67</xdr:col>
      <xdr:colOff>101600</xdr:colOff>
      <xdr:row>38</xdr:row>
      <xdr:rowOff>137876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55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129003</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644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12019</xdr:rowOff>
    </xdr:from>
    <xdr:to>
      <xdr:col>85</xdr:col>
      <xdr:colOff>126364</xdr:colOff>
      <xdr:row>59</xdr:row>
      <xdr:rowOff>9139</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584519"/>
          <a:ext cx="1269" cy="154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12966</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12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9139</xdr:rowOff>
    </xdr:from>
    <xdr:to>
      <xdr:col>86</xdr:col>
      <xdr:colOff>25400</xdr:colOff>
      <xdr:row>59</xdr:row>
      <xdr:rowOff>9139</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12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130146</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359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128,378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12019</xdr:rowOff>
    </xdr:from>
    <xdr:to>
      <xdr:col>86</xdr:col>
      <xdr:colOff>25400</xdr:colOff>
      <xdr:row>50</xdr:row>
      <xdr:rowOff>12019</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584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40594</xdr:rowOff>
    </xdr:from>
    <xdr:to>
      <xdr:col>85</xdr:col>
      <xdr:colOff>127000</xdr:colOff>
      <xdr:row>58</xdr:row>
      <xdr:rowOff>160747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9984694"/>
          <a:ext cx="838200" cy="120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16939</xdr:rowOff>
    </xdr:from>
    <xdr:ext cx="534377"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6181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165512</xdr:rowOff>
    </xdr:from>
    <xdr:to>
      <xdr:col>85</xdr:col>
      <xdr:colOff>177800</xdr:colOff>
      <xdr:row>57</xdr:row>
      <xdr:rowOff>95662</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76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115865</xdr:rowOff>
    </xdr:from>
    <xdr:to>
      <xdr:col>81</xdr:col>
      <xdr:colOff>50800</xdr:colOff>
      <xdr:row>58</xdr:row>
      <xdr:rowOff>160747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4592300" y="10059965"/>
          <a:ext cx="889000" cy="44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10703</xdr:rowOff>
    </xdr:from>
    <xdr:to>
      <xdr:col>81</xdr:col>
      <xdr:colOff>101600</xdr:colOff>
      <xdr:row>57</xdr:row>
      <xdr:rowOff>112303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783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128830</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14111" y="955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106096</xdr:rowOff>
    </xdr:from>
    <xdr:to>
      <xdr:col>76</xdr:col>
      <xdr:colOff>114300</xdr:colOff>
      <xdr:row>58</xdr:row>
      <xdr:rowOff>115865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10050196"/>
          <a:ext cx="889000" cy="9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24877</xdr:rowOff>
    </xdr:from>
    <xdr:to>
      <xdr:col>76</xdr:col>
      <xdr:colOff>165100</xdr:colOff>
      <xdr:row>57</xdr:row>
      <xdr:rowOff>126477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79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143004</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325111" y="957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100609</xdr:rowOff>
    </xdr:from>
    <xdr:to>
      <xdr:col>71</xdr:col>
      <xdr:colOff>177800</xdr:colOff>
      <xdr:row>58</xdr:row>
      <xdr:rowOff>106096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814300" y="10044709"/>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523</xdr:rowOff>
    </xdr:from>
    <xdr:to>
      <xdr:col>72</xdr:col>
      <xdr:colOff>38100</xdr:colOff>
      <xdr:row>57</xdr:row>
      <xdr:rowOff>102123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773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118650</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36111" y="954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9302</xdr:rowOff>
    </xdr:from>
    <xdr:to>
      <xdr:col>67</xdr:col>
      <xdr:colOff>101600</xdr:colOff>
      <xdr:row>57</xdr:row>
      <xdr:rowOff>110902</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78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127429</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955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161244</xdr:rowOff>
    </xdr:from>
    <xdr:to>
      <xdr:col>85</xdr:col>
      <xdr:colOff>177800</xdr:colOff>
      <xdr:row>58</xdr:row>
      <xdr:rowOff>91394</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93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139671</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91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109947</xdr:rowOff>
    </xdr:from>
    <xdr:to>
      <xdr:col>81</xdr:col>
      <xdr:colOff>101600</xdr:colOff>
      <xdr:row>59</xdr:row>
      <xdr:rowOff>40097</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10054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31224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1014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65065</xdr:rowOff>
    </xdr:from>
    <xdr:to>
      <xdr:col>76</xdr:col>
      <xdr:colOff>165100</xdr:colOff>
      <xdr:row>58</xdr:row>
      <xdr:rowOff>166665</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1000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157792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10101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55296</xdr:rowOff>
    </xdr:from>
    <xdr:to>
      <xdr:col>72</xdr:col>
      <xdr:colOff>38100</xdr:colOff>
      <xdr:row>58</xdr:row>
      <xdr:rowOff>156896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99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148023</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10092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49809</xdr:rowOff>
    </xdr:from>
    <xdr:to>
      <xdr:col>67</xdr:col>
      <xdr:colOff>101600</xdr:colOff>
      <xdr:row>58</xdr:row>
      <xdr:rowOff>151409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99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142536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10086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43358</xdr:rowOff>
    </xdr:from>
    <xdr:to>
      <xdr:col>85</xdr:col>
      <xdr:colOff>126364</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044858"/>
          <a:ext cx="1269" cy="1544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71429</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6159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161485</xdr:rowOff>
    </xdr:from>
    <xdr:ext cx="599010"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1820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121,586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43358</xdr:rowOff>
    </xdr:from>
    <xdr:to>
      <xdr:col>86</xdr:col>
      <xdr:colOff>25400</xdr:colOff>
      <xdr:row>70</xdr:row>
      <xdr:rowOff>43358</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044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21247</xdr:rowOff>
    </xdr:from>
    <xdr:to>
      <xdr:col>85</xdr:col>
      <xdr:colOff>127000</xdr:colOff>
      <xdr:row>79</xdr:row>
      <xdr:rowOff>36080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5481300" y="13565797"/>
          <a:ext cx="838200" cy="14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160329</xdr:rowOff>
    </xdr:from>
    <xdr:ext cx="469744"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3619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137452</xdr:rowOff>
    </xdr:from>
    <xdr:to>
      <xdr:col>85</xdr:col>
      <xdr:colOff>177800</xdr:colOff>
      <xdr:row>79</xdr:row>
      <xdr:rowOff>67602</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510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36080</xdr:rowOff>
    </xdr:from>
    <xdr:to>
      <xdr:col>81</xdr:col>
      <xdr:colOff>50800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4592300" y="13580630"/>
          <a:ext cx="889000" cy="8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148489</xdr:rowOff>
    </xdr:from>
    <xdr:to>
      <xdr:col>81</xdr:col>
      <xdr:colOff>101600</xdr:colOff>
      <xdr:row>79</xdr:row>
      <xdr:rowOff>78639</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521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95166</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46428" y="13296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135725</xdr:rowOff>
    </xdr:from>
    <xdr:to>
      <xdr:col>76</xdr:col>
      <xdr:colOff>165100</xdr:colOff>
      <xdr:row>79</xdr:row>
      <xdr:rowOff>65875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50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82402</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57428" y="132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146774</xdr:rowOff>
    </xdr:from>
    <xdr:to>
      <xdr:col>72</xdr:col>
      <xdr:colOff>38100</xdr:colOff>
      <xdr:row>79</xdr:row>
      <xdr:rowOff>76924</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51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93451</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68428" y="13295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115633</xdr:rowOff>
    </xdr:from>
    <xdr:to>
      <xdr:col>67</xdr:col>
      <xdr:colOff>101600</xdr:colOff>
      <xdr:row>79</xdr:row>
      <xdr:rowOff>45783</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48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62310</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79428" y="1326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141897</xdr:rowOff>
    </xdr:from>
    <xdr:to>
      <xdr:col>85</xdr:col>
      <xdr:colOff>177800</xdr:colOff>
      <xdr:row>79</xdr:row>
      <xdr:rowOff>72047</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51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115879</xdr:rowOff>
    </xdr:from>
    <xdr:ext cx="469744"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488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156730</xdr:rowOff>
    </xdr:from>
    <xdr:to>
      <xdr:col>81</xdr:col>
      <xdr:colOff>101600</xdr:colOff>
      <xdr:row>79</xdr:row>
      <xdr:rowOff>86880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52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78007</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2017" y="13622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166005</xdr:rowOff>
    </xdr:from>
    <xdr:to>
      <xdr:col>85</xdr:col>
      <xdr:colOff>126364</xdr:colOff>
      <xdr:row>98</xdr:row>
      <xdr:rowOff>98912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425055"/>
          <a:ext cx="1269" cy="1475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102739</xdr:rowOff>
    </xdr:from>
    <xdr:ext cx="534377"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690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98912</xdr:rowOff>
    </xdr:from>
    <xdr:to>
      <xdr:col>86</xdr:col>
      <xdr:colOff>25400</xdr:colOff>
      <xdr:row>98</xdr:row>
      <xdr:rowOff>98912</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690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112682</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200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100,889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166005</xdr:rowOff>
    </xdr:from>
    <xdr:to>
      <xdr:col>86</xdr:col>
      <xdr:colOff>25400</xdr:colOff>
      <xdr:row>89</xdr:row>
      <xdr:rowOff>166005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425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142509</xdr:rowOff>
    </xdr:from>
    <xdr:to>
      <xdr:col>85</xdr:col>
      <xdr:colOff>127000</xdr:colOff>
      <xdr:row>96</xdr:row>
      <xdr:rowOff>161679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5481300" y="16601709"/>
          <a:ext cx="838200" cy="1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87971</xdr:rowOff>
    </xdr:from>
    <xdr:ext cx="534377"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2042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65094</xdr:rowOff>
    </xdr:from>
    <xdr:to>
      <xdr:col>85</xdr:col>
      <xdr:colOff>177800</xdr:colOff>
      <xdr:row>95</xdr:row>
      <xdr:rowOff>166694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35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133724</xdr:rowOff>
    </xdr:from>
    <xdr:to>
      <xdr:col>81</xdr:col>
      <xdr:colOff>50800</xdr:colOff>
      <xdr:row>96</xdr:row>
      <xdr:rowOff>142509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4592300" y="16592924"/>
          <a:ext cx="889000" cy="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67869</xdr:rowOff>
    </xdr:from>
    <xdr:to>
      <xdr:col>81</xdr:col>
      <xdr:colOff>101600</xdr:colOff>
      <xdr:row>95</xdr:row>
      <xdr:rowOff>169469</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355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14546</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14111" y="16130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133724</xdr:rowOff>
    </xdr:from>
    <xdr:to>
      <xdr:col>76</xdr:col>
      <xdr:colOff>114300</xdr:colOff>
      <xdr:row>96</xdr:row>
      <xdr:rowOff>150133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592924"/>
          <a:ext cx="889000" cy="16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68049</xdr:rowOff>
    </xdr:from>
    <xdr:to>
      <xdr:col>76</xdr:col>
      <xdr:colOff>165100</xdr:colOff>
      <xdr:row>95</xdr:row>
      <xdr:rowOff>169649</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35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14726</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325111" y="1613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143799</xdr:rowOff>
    </xdr:from>
    <xdr:to>
      <xdr:col>71</xdr:col>
      <xdr:colOff>177800</xdr:colOff>
      <xdr:row>96</xdr:row>
      <xdr:rowOff>150133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814300" y="16602999"/>
          <a:ext cx="889000" cy="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62202</xdr:rowOff>
    </xdr:from>
    <xdr:to>
      <xdr:col>72</xdr:col>
      <xdr:colOff>38100</xdr:colOff>
      <xdr:row>95</xdr:row>
      <xdr:rowOff>163802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34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8879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36111" y="1612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170363</xdr:rowOff>
    </xdr:from>
    <xdr:to>
      <xdr:col>67</xdr:col>
      <xdr:colOff>101600</xdr:colOff>
      <xdr:row>95</xdr:row>
      <xdr:rowOff>100513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28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117040</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47111" y="1606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110879</xdr:rowOff>
    </xdr:from>
    <xdr:to>
      <xdr:col>85</xdr:col>
      <xdr:colOff>177800</xdr:colOff>
      <xdr:row>97</xdr:row>
      <xdr:rowOff>41029</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57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89306</xdr:rowOff>
    </xdr:from>
    <xdr:ext cx="534377"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54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91709</xdr:rowOff>
    </xdr:from>
    <xdr:to>
      <xdr:col>81</xdr:col>
      <xdr:colOff>101600</xdr:colOff>
      <xdr:row>97</xdr:row>
      <xdr:rowOff>21859</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550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12986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664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82924</xdr:rowOff>
    </xdr:from>
    <xdr:to>
      <xdr:col>76</xdr:col>
      <xdr:colOff>165100</xdr:colOff>
      <xdr:row>97</xdr:row>
      <xdr:rowOff>13074</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54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4201</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63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99333</xdr:rowOff>
    </xdr:from>
    <xdr:to>
      <xdr:col>72</xdr:col>
      <xdr:colOff>38100</xdr:colOff>
      <xdr:row>97</xdr:row>
      <xdr:rowOff>29483</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55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20610</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65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92999</xdr:rowOff>
    </xdr:from>
    <xdr:to>
      <xdr:col>67</xdr:col>
      <xdr:colOff>101600</xdr:colOff>
      <xdr:row>97</xdr:row>
      <xdr:rowOff>23149</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55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14276</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64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5740</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149240"/>
          <a:ext cx="1269" cy="1505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2532</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6890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123867</xdr:rowOff>
    </xdr:from>
    <xdr:ext cx="469744"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492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6,586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5740</xdr:rowOff>
    </xdr:from>
    <xdr:to>
      <xdr:col>116</xdr:col>
      <xdr:colOff>152400</xdr:colOff>
      <xdr:row>30</xdr:row>
      <xdr:rowOff>5740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14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91432</xdr:rowOff>
    </xdr:from>
    <xdr:ext cx="313932"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4350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68555</xdr:rowOff>
    </xdr:from>
    <xdr:to>
      <xdr:col>116</xdr:col>
      <xdr:colOff>114300</xdr:colOff>
      <xdr:row>38</xdr:row>
      <xdr:rowOff>170155</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37236</xdr:rowOff>
    </xdr:from>
    <xdr:to>
      <xdr:col>112</xdr:col>
      <xdr:colOff>38100</xdr:colOff>
      <xdr:row>38</xdr:row>
      <xdr:rowOff>138836</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5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155363</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327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27178</xdr:rowOff>
    </xdr:from>
    <xdr:to>
      <xdr:col>107</xdr:col>
      <xdr:colOff>101600</xdr:colOff>
      <xdr:row>38</xdr:row>
      <xdr:rowOff>128778</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145305</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317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37008</xdr:rowOff>
    </xdr:from>
    <xdr:to>
      <xdr:col>102</xdr:col>
      <xdr:colOff>165100</xdr:colOff>
      <xdr:row>38</xdr:row>
      <xdr:rowOff>138608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552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155135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327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55982</xdr:rowOff>
    </xdr:from>
    <xdr:to>
      <xdr:col>98</xdr:col>
      <xdr:colOff>38100</xdr:colOff>
      <xdr:row>38</xdr:row>
      <xdr:rowOff>157582</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57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2658</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346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46982</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5620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各項目のうち、議会費、土木費、教育費及び災害復旧費について、前年度より増減額が大きくなっている。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議会費については、住民一人当たり３，５９０円で前年度から１０．０％の増となっている。これは、議員報酬の増が主な要因と考えられる。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土木費については、住民一人当たり４２，１９４円で前年度から９．９％の増となっている。これは、道路橋りょう費や都市計画費の増が主な要因と考えられる。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教育費については、住民一人当たり３６，５０３円で前年度から２７．５％の増となっている。これは、中学校施設整備に係る経費の増が主な要因と考えられる。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災害復旧費については、住民一人当たり１，８２７円で前年度から１７７．２％</a:t>
          </a:r>
          <a:r>
            <a:rPr kumimoji="1" lang="ja-JP" altLang="en-US" sz="1300">
              <a:latin typeface="ＭＳ Ｐゴシック" panose="020B0600070205080204" pitchFamily="50" charset="-128"/>
              <a:ea typeface="ＭＳ Ｐゴシック" panose="020B0600070205080204" pitchFamily="50" charset="-128"/>
            </a:rPr>
            <a:t>の増となっている。これは、平成３０年９月の台風２１号により破損した各種公共施設の復旧経費の増が主な要因と考えられる。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大阪府柏原市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歳入面において市税は減となったものの、普通交付税、市債等が前年度より増となったことにより、歳入全体で約７億６千万円の増となった。</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また、歳出面においても、普通建設費や病院事業会計への繰出等により、歳出全体で約８億５千万円の増となった。</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しかし、総額では歳入が歳出を上回ったことで、形式収支、実質収支、実質単年度収支のいずれについても黒字となった。</a:t>
          </a:r>
          <a:endParaRPr kumimoji="1" lang="en-US" altLang="ja-JP" sz="1400" baseline="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大阪府柏原市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連結実質赤字比率については、平成２１年度には４．４０％で赤字団体であったが、平成２２年度以降９年連続で該当なしである。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黒字の要因については、水道事業会計の多額の黒字に加え、一般会計及び介護保険事業会計が黒字であったこと、昨年度に引き続き国民健康保険事業会計の赤字が改善したことなどによるものと考えられる。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しかしながら、平成２７年度に資金不足を解消した病院事業会計において前年度並みの資金不足が生じており、また一般会計においては庁舎及び公立認定こども園の建設など、多額の支出を要する事業を予定しているため、今後も連結実質収支の黒字を維持していくためには、引続き財政の健全化を図る必要がある。</a:t>
          </a:r>
          <a:endParaRPr kumimoji="1" lang="en-US" altLang="ja-JP" sz="1400">
            <a:solidFill>
              <a:sysClr val="windowText" lastClr="000000"/>
            </a:solidFill>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6.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7.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8.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38" t="s">
        <v>80</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39" t="s">
        <v>82</v>
      </c>
      <c r="C3" s="440"/>
      <c r="D3" s="440"/>
      <c r="E3" s="441"/>
      <c r="F3" s="441"/>
      <c r="G3" s="441"/>
      <c r="H3" s="441"/>
      <c r="I3" s="441"/>
      <c r="J3" s="441"/>
      <c r="K3" s="441"/>
      <c r="L3" s="441" t="s">
        <v>83</v>
      </c>
      <c r="M3" s="441"/>
      <c r="N3" s="441"/>
      <c r="O3" s="441"/>
      <c r="P3" s="441"/>
      <c r="Q3" s="441"/>
      <c r="R3" s="448"/>
      <c r="S3" s="448"/>
      <c r="T3" s="448"/>
      <c r="U3" s="448"/>
      <c r="V3" s="449"/>
      <c r="W3" s="423" t="s">
        <v>84</v>
      </c>
      <c r="X3" s="424"/>
      <c r="Y3" s="424"/>
      <c r="Z3" s="424"/>
      <c r="AA3" s="424"/>
      <c r="AB3" s="440"/>
      <c r="AC3" s="448" t="s">
        <v>85</v>
      </c>
      <c r="AD3" s="424"/>
      <c r="AE3" s="424"/>
      <c r="AF3" s="424"/>
      <c r="AG3" s="424"/>
      <c r="AH3" s="424"/>
      <c r="AI3" s="424"/>
      <c r="AJ3" s="424"/>
      <c r="AK3" s="424"/>
      <c r="AL3" s="425"/>
      <c r="AM3" s="423" t="s">
        <v>86</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87</v>
      </c>
      <c r="BO3" s="424"/>
      <c r="BP3" s="424"/>
      <c r="BQ3" s="424"/>
      <c r="BR3" s="424"/>
      <c r="BS3" s="424"/>
      <c r="BT3" s="424"/>
      <c r="BU3" s="425"/>
      <c r="BV3" s="423" t="s">
        <v>88</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89</v>
      </c>
      <c r="CU3" s="424"/>
      <c r="CV3" s="424"/>
      <c r="CW3" s="424"/>
      <c r="CX3" s="424"/>
      <c r="CY3" s="424"/>
      <c r="CZ3" s="424"/>
      <c r="DA3" s="425"/>
      <c r="DB3" s="423" t="s">
        <v>90</v>
      </c>
      <c r="DC3" s="424"/>
      <c r="DD3" s="424"/>
      <c r="DE3" s="424"/>
      <c r="DF3" s="424"/>
      <c r="DG3" s="424"/>
      <c r="DH3" s="424"/>
      <c r="DI3" s="425"/>
      <c r="DJ3" s="185"/>
      <c r="DK3" s="185"/>
      <c r="DL3" s="185"/>
      <c r="DM3" s="185"/>
      <c r="DN3" s="185"/>
      <c r="DO3" s="185"/>
    </row>
    <row r="4" spans="1:119" ht="18.75" customHeight="1" x14ac:dyDescent="0.15">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91</v>
      </c>
      <c r="AZ4" s="427"/>
      <c r="BA4" s="427"/>
      <c r="BB4" s="427"/>
      <c r="BC4" s="427"/>
      <c r="BD4" s="427"/>
      <c r="BE4" s="427"/>
      <c r="BF4" s="427"/>
      <c r="BG4" s="427"/>
      <c r="BH4" s="427"/>
      <c r="BI4" s="427"/>
      <c r="BJ4" s="427"/>
      <c r="BK4" s="427"/>
      <c r="BL4" s="427"/>
      <c r="BM4" s="428"/>
      <c r="BN4" s="429">
        <v>25050466</v>
      </c>
      <c r="BO4" s="430"/>
      <c r="BP4" s="430"/>
      <c r="BQ4" s="430"/>
      <c r="BR4" s="430"/>
      <c r="BS4" s="430"/>
      <c r="BT4" s="430"/>
      <c r="BU4" s="431"/>
      <c r="BV4" s="429">
        <v>24023801</v>
      </c>
      <c r="BW4" s="430"/>
      <c r="BX4" s="430"/>
      <c r="BY4" s="430"/>
      <c r="BZ4" s="430"/>
      <c r="CA4" s="430"/>
      <c r="CB4" s="430"/>
      <c r="CC4" s="431"/>
      <c r="CD4" s="432" t="s">
        <v>92</v>
      </c>
      <c r="CE4" s="433"/>
      <c r="CF4" s="433"/>
      <c r="CG4" s="433"/>
      <c r="CH4" s="433"/>
      <c r="CI4" s="433"/>
      <c r="CJ4" s="433"/>
      <c r="CK4" s="433"/>
      <c r="CL4" s="433"/>
      <c r="CM4" s="433"/>
      <c r="CN4" s="433"/>
      <c r="CO4" s="433"/>
      <c r="CP4" s="433"/>
      <c r="CQ4" s="433"/>
      <c r="CR4" s="433"/>
      <c r="CS4" s="434"/>
      <c r="CT4" s="435">
        <v>4</v>
      </c>
      <c r="CU4" s="436"/>
      <c r="CV4" s="436"/>
      <c r="CW4" s="436"/>
      <c r="CX4" s="436"/>
      <c r="CY4" s="436"/>
      <c r="CZ4" s="436"/>
      <c r="DA4" s="437"/>
      <c r="DB4" s="435">
        <v>2.6</v>
      </c>
      <c r="DC4" s="436"/>
      <c r="DD4" s="436"/>
      <c r="DE4" s="436"/>
      <c r="DF4" s="436"/>
      <c r="DG4" s="436"/>
      <c r="DH4" s="436"/>
      <c r="DI4" s="437"/>
      <c r="DJ4" s="185"/>
      <c r="DK4" s="185"/>
      <c r="DL4" s="185"/>
      <c r="DM4" s="185"/>
      <c r="DN4" s="185"/>
      <c r="DO4" s="185"/>
    </row>
    <row r="5" spans="1:119" ht="18.75" customHeight="1" x14ac:dyDescent="0.15">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93</v>
      </c>
      <c r="AN5" s="496"/>
      <c r="AO5" s="496"/>
      <c r="AP5" s="496"/>
      <c r="AQ5" s="496"/>
      <c r="AR5" s="496"/>
      <c r="AS5" s="496"/>
      <c r="AT5" s="497"/>
      <c r="AU5" s="498" t="s">
        <v>94</v>
      </c>
      <c r="AV5" s="499"/>
      <c r="AW5" s="499"/>
      <c r="AX5" s="499"/>
      <c r="AY5" s="500" t="s">
        <v>95</v>
      </c>
      <c r="AZ5" s="501"/>
      <c r="BA5" s="501"/>
      <c r="BB5" s="501"/>
      <c r="BC5" s="501"/>
      <c r="BD5" s="501"/>
      <c r="BE5" s="501"/>
      <c r="BF5" s="501"/>
      <c r="BG5" s="501"/>
      <c r="BH5" s="501"/>
      <c r="BI5" s="501"/>
      <c r="BJ5" s="501"/>
      <c r="BK5" s="501"/>
      <c r="BL5" s="501"/>
      <c r="BM5" s="502"/>
      <c r="BN5" s="466">
        <v>24425286</v>
      </c>
      <c r="BO5" s="467"/>
      <c r="BP5" s="467"/>
      <c r="BQ5" s="467"/>
      <c r="BR5" s="467"/>
      <c r="BS5" s="467"/>
      <c r="BT5" s="467"/>
      <c r="BU5" s="468"/>
      <c r="BV5" s="466">
        <v>23577793</v>
      </c>
      <c r="BW5" s="467"/>
      <c r="BX5" s="467"/>
      <c r="BY5" s="467"/>
      <c r="BZ5" s="467"/>
      <c r="CA5" s="467"/>
      <c r="CB5" s="467"/>
      <c r="CC5" s="468"/>
      <c r="CD5" s="469" t="s">
        <v>96</v>
      </c>
      <c r="CE5" s="470"/>
      <c r="CF5" s="470"/>
      <c r="CG5" s="470"/>
      <c r="CH5" s="470"/>
      <c r="CI5" s="470"/>
      <c r="CJ5" s="470"/>
      <c r="CK5" s="470"/>
      <c r="CL5" s="470"/>
      <c r="CM5" s="470"/>
      <c r="CN5" s="470"/>
      <c r="CO5" s="470"/>
      <c r="CP5" s="470"/>
      <c r="CQ5" s="470"/>
      <c r="CR5" s="470"/>
      <c r="CS5" s="471"/>
      <c r="CT5" s="463">
        <v>93.5</v>
      </c>
      <c r="CU5" s="464"/>
      <c r="CV5" s="464"/>
      <c r="CW5" s="464"/>
      <c r="CX5" s="464"/>
      <c r="CY5" s="464"/>
      <c r="CZ5" s="464"/>
      <c r="DA5" s="465"/>
      <c r="DB5" s="463">
        <v>96.3</v>
      </c>
      <c r="DC5" s="464"/>
      <c r="DD5" s="464"/>
      <c r="DE5" s="464"/>
      <c r="DF5" s="464"/>
      <c r="DG5" s="464"/>
      <c r="DH5" s="464"/>
      <c r="DI5" s="465"/>
      <c r="DJ5" s="185"/>
      <c r="DK5" s="185"/>
      <c r="DL5" s="185"/>
      <c r="DM5" s="185"/>
      <c r="DN5" s="185"/>
      <c r="DO5" s="185"/>
    </row>
    <row r="6" spans="1:119" ht="18.75" customHeight="1" x14ac:dyDescent="0.15">
      <c r="A6" s="186"/>
      <c r="B6" s="472" t="s">
        <v>97</v>
      </c>
      <c r="C6" s="473"/>
      <c r="D6" s="473"/>
      <c r="E6" s="474"/>
      <c r="F6" s="474"/>
      <c r="G6" s="474"/>
      <c r="H6" s="474"/>
      <c r="I6" s="474"/>
      <c r="J6" s="474"/>
      <c r="K6" s="474"/>
      <c r="L6" s="474" t="s">
        <v>98</v>
      </c>
      <c r="M6" s="474"/>
      <c r="N6" s="474"/>
      <c r="O6" s="474"/>
      <c r="P6" s="474"/>
      <c r="Q6" s="474"/>
      <c r="R6" s="478"/>
      <c r="S6" s="478"/>
      <c r="T6" s="478"/>
      <c r="U6" s="478"/>
      <c r="V6" s="479"/>
      <c r="W6" s="482" t="s">
        <v>99</v>
      </c>
      <c r="X6" s="483"/>
      <c r="Y6" s="483"/>
      <c r="Z6" s="483"/>
      <c r="AA6" s="483"/>
      <c r="AB6" s="473"/>
      <c r="AC6" s="486" t="s">
        <v>100</v>
      </c>
      <c r="AD6" s="487"/>
      <c r="AE6" s="487"/>
      <c r="AF6" s="487"/>
      <c r="AG6" s="487"/>
      <c r="AH6" s="487"/>
      <c r="AI6" s="487"/>
      <c r="AJ6" s="487"/>
      <c r="AK6" s="487"/>
      <c r="AL6" s="488"/>
      <c r="AM6" s="495" t="s">
        <v>101</v>
      </c>
      <c r="AN6" s="496"/>
      <c r="AO6" s="496"/>
      <c r="AP6" s="496"/>
      <c r="AQ6" s="496"/>
      <c r="AR6" s="496"/>
      <c r="AS6" s="496"/>
      <c r="AT6" s="497"/>
      <c r="AU6" s="498" t="s">
        <v>102</v>
      </c>
      <c r="AV6" s="499"/>
      <c r="AW6" s="499"/>
      <c r="AX6" s="499"/>
      <c r="AY6" s="500" t="s">
        <v>103</v>
      </c>
      <c r="AZ6" s="501"/>
      <c r="BA6" s="501"/>
      <c r="BB6" s="501"/>
      <c r="BC6" s="501"/>
      <c r="BD6" s="501"/>
      <c r="BE6" s="501"/>
      <c r="BF6" s="501"/>
      <c r="BG6" s="501"/>
      <c r="BH6" s="501"/>
      <c r="BI6" s="501"/>
      <c r="BJ6" s="501"/>
      <c r="BK6" s="501"/>
      <c r="BL6" s="501"/>
      <c r="BM6" s="502"/>
      <c r="BN6" s="466">
        <v>625180</v>
      </c>
      <c r="BO6" s="467"/>
      <c r="BP6" s="467"/>
      <c r="BQ6" s="467"/>
      <c r="BR6" s="467"/>
      <c r="BS6" s="467"/>
      <c r="BT6" s="467"/>
      <c r="BU6" s="468"/>
      <c r="BV6" s="466">
        <v>446008</v>
      </c>
      <c r="BW6" s="467"/>
      <c r="BX6" s="467"/>
      <c r="BY6" s="467"/>
      <c r="BZ6" s="467"/>
      <c r="CA6" s="467"/>
      <c r="CB6" s="467"/>
      <c r="CC6" s="468"/>
      <c r="CD6" s="469" t="s">
        <v>104</v>
      </c>
      <c r="CE6" s="470"/>
      <c r="CF6" s="470"/>
      <c r="CG6" s="470"/>
      <c r="CH6" s="470"/>
      <c r="CI6" s="470"/>
      <c r="CJ6" s="470"/>
      <c r="CK6" s="470"/>
      <c r="CL6" s="470"/>
      <c r="CM6" s="470"/>
      <c r="CN6" s="470"/>
      <c r="CO6" s="470"/>
      <c r="CP6" s="470"/>
      <c r="CQ6" s="470"/>
      <c r="CR6" s="470"/>
      <c r="CS6" s="471"/>
      <c r="CT6" s="503">
        <v>100.5</v>
      </c>
      <c r="CU6" s="504"/>
      <c r="CV6" s="504"/>
      <c r="CW6" s="504"/>
      <c r="CX6" s="504"/>
      <c r="CY6" s="504"/>
      <c r="CZ6" s="504"/>
      <c r="DA6" s="505"/>
      <c r="DB6" s="503">
        <v>103.4</v>
      </c>
      <c r="DC6" s="504"/>
      <c r="DD6" s="504"/>
      <c r="DE6" s="504"/>
      <c r="DF6" s="504"/>
      <c r="DG6" s="504"/>
      <c r="DH6" s="504"/>
      <c r="DI6" s="505"/>
      <c r="DJ6" s="185"/>
      <c r="DK6" s="185"/>
      <c r="DL6" s="185"/>
      <c r="DM6" s="185"/>
      <c r="DN6" s="185"/>
      <c r="DO6" s="185"/>
    </row>
    <row r="7" spans="1:119" ht="18.75" customHeight="1" x14ac:dyDescent="0.15">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105</v>
      </c>
      <c r="AN7" s="496"/>
      <c r="AO7" s="496"/>
      <c r="AP7" s="496"/>
      <c r="AQ7" s="496"/>
      <c r="AR7" s="496"/>
      <c r="AS7" s="496"/>
      <c r="AT7" s="497"/>
      <c r="AU7" s="498" t="s">
        <v>106</v>
      </c>
      <c r="AV7" s="499"/>
      <c r="AW7" s="499"/>
      <c r="AX7" s="499"/>
      <c r="AY7" s="500" t="s">
        <v>107</v>
      </c>
      <c r="AZ7" s="501"/>
      <c r="BA7" s="501"/>
      <c r="BB7" s="501"/>
      <c r="BC7" s="501"/>
      <c r="BD7" s="501"/>
      <c r="BE7" s="501"/>
      <c r="BF7" s="501"/>
      <c r="BG7" s="501"/>
      <c r="BH7" s="501"/>
      <c r="BI7" s="501"/>
      <c r="BJ7" s="501"/>
      <c r="BK7" s="501"/>
      <c r="BL7" s="501"/>
      <c r="BM7" s="502"/>
      <c r="BN7" s="466">
        <v>24484</v>
      </c>
      <c r="BO7" s="467"/>
      <c r="BP7" s="467"/>
      <c r="BQ7" s="467"/>
      <c r="BR7" s="467"/>
      <c r="BS7" s="467"/>
      <c r="BT7" s="467"/>
      <c r="BU7" s="468"/>
      <c r="BV7" s="466">
        <v>52650</v>
      </c>
      <c r="BW7" s="467"/>
      <c r="BX7" s="467"/>
      <c r="BY7" s="467"/>
      <c r="BZ7" s="467"/>
      <c r="CA7" s="467"/>
      <c r="CB7" s="467"/>
      <c r="CC7" s="468"/>
      <c r="CD7" s="469" t="s">
        <v>108</v>
      </c>
      <c r="CE7" s="470"/>
      <c r="CF7" s="470"/>
      <c r="CG7" s="470"/>
      <c r="CH7" s="470"/>
      <c r="CI7" s="470"/>
      <c r="CJ7" s="470"/>
      <c r="CK7" s="470"/>
      <c r="CL7" s="470"/>
      <c r="CM7" s="470"/>
      <c r="CN7" s="470"/>
      <c r="CO7" s="470"/>
      <c r="CP7" s="470"/>
      <c r="CQ7" s="470"/>
      <c r="CR7" s="470"/>
      <c r="CS7" s="471"/>
      <c r="CT7" s="466">
        <v>15162579</v>
      </c>
      <c r="CU7" s="467"/>
      <c r="CV7" s="467"/>
      <c r="CW7" s="467"/>
      <c r="CX7" s="467"/>
      <c r="CY7" s="467"/>
      <c r="CZ7" s="467"/>
      <c r="DA7" s="468"/>
      <c r="DB7" s="466">
        <v>14848973</v>
      </c>
      <c r="DC7" s="467"/>
      <c r="DD7" s="467"/>
      <c r="DE7" s="467"/>
      <c r="DF7" s="467"/>
      <c r="DG7" s="467"/>
      <c r="DH7" s="467"/>
      <c r="DI7" s="468"/>
      <c r="DJ7" s="185"/>
      <c r="DK7" s="185"/>
      <c r="DL7" s="185"/>
      <c r="DM7" s="185"/>
      <c r="DN7" s="185"/>
      <c r="DO7" s="185"/>
    </row>
    <row r="8" spans="1:119" ht="18.75" customHeight="1" thickBot="1" x14ac:dyDescent="0.2">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109</v>
      </c>
      <c r="AN8" s="496"/>
      <c r="AO8" s="496"/>
      <c r="AP8" s="496"/>
      <c r="AQ8" s="496"/>
      <c r="AR8" s="496"/>
      <c r="AS8" s="496"/>
      <c r="AT8" s="497"/>
      <c r="AU8" s="498" t="s">
        <v>110</v>
      </c>
      <c r="AV8" s="499"/>
      <c r="AW8" s="499"/>
      <c r="AX8" s="499"/>
      <c r="AY8" s="500" t="s">
        <v>111</v>
      </c>
      <c r="AZ8" s="501"/>
      <c r="BA8" s="501"/>
      <c r="BB8" s="501"/>
      <c r="BC8" s="501"/>
      <c r="BD8" s="501"/>
      <c r="BE8" s="501"/>
      <c r="BF8" s="501"/>
      <c r="BG8" s="501"/>
      <c r="BH8" s="501"/>
      <c r="BI8" s="501"/>
      <c r="BJ8" s="501"/>
      <c r="BK8" s="501"/>
      <c r="BL8" s="501"/>
      <c r="BM8" s="502"/>
      <c r="BN8" s="466">
        <v>600696</v>
      </c>
      <c r="BO8" s="467"/>
      <c r="BP8" s="467"/>
      <c r="BQ8" s="467"/>
      <c r="BR8" s="467"/>
      <c r="BS8" s="467"/>
      <c r="BT8" s="467"/>
      <c r="BU8" s="468"/>
      <c r="BV8" s="466">
        <v>393358</v>
      </c>
      <c r="BW8" s="467"/>
      <c r="BX8" s="467"/>
      <c r="BY8" s="467"/>
      <c r="BZ8" s="467"/>
      <c r="CA8" s="467"/>
      <c r="CB8" s="467"/>
      <c r="CC8" s="468"/>
      <c r="CD8" s="469" t="s">
        <v>112</v>
      </c>
      <c r="CE8" s="470"/>
      <c r="CF8" s="470"/>
      <c r="CG8" s="470"/>
      <c r="CH8" s="470"/>
      <c r="CI8" s="470"/>
      <c r="CJ8" s="470"/>
      <c r="CK8" s="470"/>
      <c r="CL8" s="470"/>
      <c r="CM8" s="470"/>
      <c r="CN8" s="470"/>
      <c r="CO8" s="470"/>
      <c r="CP8" s="470"/>
      <c r="CQ8" s="470"/>
      <c r="CR8" s="470"/>
      <c r="CS8" s="471"/>
      <c r="CT8" s="506">
        <v>0.63</v>
      </c>
      <c r="CU8" s="507"/>
      <c r="CV8" s="507"/>
      <c r="CW8" s="507"/>
      <c r="CX8" s="507"/>
      <c r="CY8" s="507"/>
      <c r="CZ8" s="507"/>
      <c r="DA8" s="508"/>
      <c r="DB8" s="506">
        <v>0.63</v>
      </c>
      <c r="DC8" s="507"/>
      <c r="DD8" s="507"/>
      <c r="DE8" s="507"/>
      <c r="DF8" s="507"/>
      <c r="DG8" s="507"/>
      <c r="DH8" s="507"/>
      <c r="DI8" s="508"/>
      <c r="DJ8" s="185"/>
      <c r="DK8" s="185"/>
      <c r="DL8" s="185"/>
      <c r="DM8" s="185"/>
      <c r="DN8" s="185"/>
      <c r="DO8" s="185"/>
    </row>
    <row r="9" spans="1:119" ht="18.75" customHeight="1" thickBot="1" x14ac:dyDescent="0.2">
      <c r="A9" s="186"/>
      <c r="B9" s="460" t="s">
        <v>113</v>
      </c>
      <c r="C9" s="461"/>
      <c r="D9" s="461"/>
      <c r="E9" s="461"/>
      <c r="F9" s="461"/>
      <c r="G9" s="461"/>
      <c r="H9" s="461"/>
      <c r="I9" s="461"/>
      <c r="J9" s="461"/>
      <c r="K9" s="509"/>
      <c r="L9" s="510" t="s">
        <v>114</v>
      </c>
      <c r="M9" s="511"/>
      <c r="N9" s="511"/>
      <c r="O9" s="511"/>
      <c r="P9" s="511"/>
      <c r="Q9" s="512"/>
      <c r="R9" s="513">
        <v>71112</v>
      </c>
      <c r="S9" s="514"/>
      <c r="T9" s="514"/>
      <c r="U9" s="514"/>
      <c r="V9" s="515"/>
      <c r="W9" s="423" t="s">
        <v>115</v>
      </c>
      <c r="X9" s="424"/>
      <c r="Y9" s="424"/>
      <c r="Z9" s="424"/>
      <c r="AA9" s="424"/>
      <c r="AB9" s="424"/>
      <c r="AC9" s="424"/>
      <c r="AD9" s="424"/>
      <c r="AE9" s="424"/>
      <c r="AF9" s="424"/>
      <c r="AG9" s="424"/>
      <c r="AH9" s="424"/>
      <c r="AI9" s="424"/>
      <c r="AJ9" s="424"/>
      <c r="AK9" s="424"/>
      <c r="AL9" s="425"/>
      <c r="AM9" s="495" t="s">
        <v>116</v>
      </c>
      <c r="AN9" s="496"/>
      <c r="AO9" s="496"/>
      <c r="AP9" s="496"/>
      <c r="AQ9" s="496"/>
      <c r="AR9" s="496"/>
      <c r="AS9" s="496"/>
      <c r="AT9" s="497"/>
      <c r="AU9" s="498" t="s">
        <v>117</v>
      </c>
      <c r="AV9" s="499"/>
      <c r="AW9" s="499"/>
      <c r="AX9" s="499"/>
      <c r="AY9" s="500" t="s">
        <v>118</v>
      </c>
      <c r="AZ9" s="501"/>
      <c r="BA9" s="501"/>
      <c r="BB9" s="501"/>
      <c r="BC9" s="501"/>
      <c r="BD9" s="501"/>
      <c r="BE9" s="501"/>
      <c r="BF9" s="501"/>
      <c r="BG9" s="501"/>
      <c r="BH9" s="501"/>
      <c r="BI9" s="501"/>
      <c r="BJ9" s="501"/>
      <c r="BK9" s="501"/>
      <c r="BL9" s="501"/>
      <c r="BM9" s="502"/>
      <c r="BN9" s="466">
        <v>207338</v>
      </c>
      <c r="BO9" s="467"/>
      <c r="BP9" s="467"/>
      <c r="BQ9" s="467"/>
      <c r="BR9" s="467"/>
      <c r="BS9" s="467"/>
      <c r="BT9" s="467"/>
      <c r="BU9" s="468"/>
      <c r="BV9" s="466">
        <v>215183</v>
      </c>
      <c r="BW9" s="467"/>
      <c r="BX9" s="467"/>
      <c r="BY9" s="467"/>
      <c r="BZ9" s="467"/>
      <c r="CA9" s="467"/>
      <c r="CB9" s="467"/>
      <c r="CC9" s="468"/>
      <c r="CD9" s="469" t="s">
        <v>119</v>
      </c>
      <c r="CE9" s="470"/>
      <c r="CF9" s="470"/>
      <c r="CG9" s="470"/>
      <c r="CH9" s="470"/>
      <c r="CI9" s="470"/>
      <c r="CJ9" s="470"/>
      <c r="CK9" s="470"/>
      <c r="CL9" s="470"/>
      <c r="CM9" s="470"/>
      <c r="CN9" s="470"/>
      <c r="CO9" s="470"/>
      <c r="CP9" s="470"/>
      <c r="CQ9" s="470"/>
      <c r="CR9" s="470"/>
      <c r="CS9" s="471"/>
      <c r="CT9" s="463">
        <v>11.5</v>
      </c>
      <c r="CU9" s="464"/>
      <c r="CV9" s="464"/>
      <c r="CW9" s="464"/>
      <c r="CX9" s="464"/>
      <c r="CY9" s="464"/>
      <c r="CZ9" s="464"/>
      <c r="DA9" s="465"/>
      <c r="DB9" s="463">
        <v>12.3</v>
      </c>
      <c r="DC9" s="464"/>
      <c r="DD9" s="464"/>
      <c r="DE9" s="464"/>
      <c r="DF9" s="464"/>
      <c r="DG9" s="464"/>
      <c r="DH9" s="464"/>
      <c r="DI9" s="465"/>
      <c r="DJ9" s="185"/>
      <c r="DK9" s="185"/>
      <c r="DL9" s="185"/>
      <c r="DM9" s="185"/>
      <c r="DN9" s="185"/>
      <c r="DO9" s="185"/>
    </row>
    <row r="10" spans="1:119" ht="18.75" customHeight="1" thickBot="1" x14ac:dyDescent="0.2">
      <c r="A10" s="186"/>
      <c r="B10" s="460"/>
      <c r="C10" s="461"/>
      <c r="D10" s="461"/>
      <c r="E10" s="461"/>
      <c r="F10" s="461"/>
      <c r="G10" s="461"/>
      <c r="H10" s="461"/>
      <c r="I10" s="461"/>
      <c r="J10" s="461"/>
      <c r="K10" s="509"/>
      <c r="L10" s="516" t="s">
        <v>120</v>
      </c>
      <c r="M10" s="496"/>
      <c r="N10" s="496"/>
      <c r="O10" s="496"/>
      <c r="P10" s="496"/>
      <c r="Q10" s="497"/>
      <c r="R10" s="517">
        <v>74773</v>
      </c>
      <c r="S10" s="518"/>
      <c r="T10" s="518"/>
      <c r="U10" s="518"/>
      <c r="V10" s="519"/>
      <c r="W10" s="454"/>
      <c r="X10" s="455"/>
      <c r="Y10" s="455"/>
      <c r="Z10" s="455"/>
      <c r="AA10" s="455"/>
      <c r="AB10" s="455"/>
      <c r="AC10" s="455"/>
      <c r="AD10" s="455"/>
      <c r="AE10" s="455"/>
      <c r="AF10" s="455"/>
      <c r="AG10" s="455"/>
      <c r="AH10" s="455"/>
      <c r="AI10" s="455"/>
      <c r="AJ10" s="455"/>
      <c r="AK10" s="455"/>
      <c r="AL10" s="458"/>
      <c r="AM10" s="495" t="s">
        <v>121</v>
      </c>
      <c r="AN10" s="496"/>
      <c r="AO10" s="496"/>
      <c r="AP10" s="496"/>
      <c r="AQ10" s="496"/>
      <c r="AR10" s="496"/>
      <c r="AS10" s="496"/>
      <c r="AT10" s="497"/>
      <c r="AU10" s="498" t="s">
        <v>94</v>
      </c>
      <c r="AV10" s="499"/>
      <c r="AW10" s="499"/>
      <c r="AX10" s="499"/>
      <c r="AY10" s="500" t="s">
        <v>122</v>
      </c>
      <c r="AZ10" s="501"/>
      <c r="BA10" s="501"/>
      <c r="BB10" s="501"/>
      <c r="BC10" s="501"/>
      <c r="BD10" s="501"/>
      <c r="BE10" s="501"/>
      <c r="BF10" s="501"/>
      <c r="BG10" s="501"/>
      <c r="BH10" s="501"/>
      <c r="BI10" s="501"/>
      <c r="BJ10" s="501"/>
      <c r="BK10" s="501"/>
      <c r="BL10" s="501"/>
      <c r="BM10" s="502"/>
      <c r="BN10" s="466">
        <v>3216</v>
      </c>
      <c r="BO10" s="467"/>
      <c r="BP10" s="467"/>
      <c r="BQ10" s="467"/>
      <c r="BR10" s="467"/>
      <c r="BS10" s="467"/>
      <c r="BT10" s="467"/>
      <c r="BU10" s="468"/>
      <c r="BV10" s="466">
        <v>4425</v>
      </c>
      <c r="BW10" s="467"/>
      <c r="BX10" s="467"/>
      <c r="BY10" s="467"/>
      <c r="BZ10" s="467"/>
      <c r="CA10" s="467"/>
      <c r="CB10" s="467"/>
      <c r="CC10" s="468"/>
      <c r="CD10" s="190" t="s">
        <v>123</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0"/>
      <c r="C11" s="461"/>
      <c r="D11" s="461"/>
      <c r="E11" s="461"/>
      <c r="F11" s="461"/>
      <c r="G11" s="461"/>
      <c r="H11" s="461"/>
      <c r="I11" s="461"/>
      <c r="J11" s="461"/>
      <c r="K11" s="509"/>
      <c r="L11" s="520" t="s">
        <v>124</v>
      </c>
      <c r="M11" s="521"/>
      <c r="N11" s="521"/>
      <c r="O11" s="521"/>
      <c r="P11" s="521"/>
      <c r="Q11" s="522"/>
      <c r="R11" s="523" t="s">
        <v>125</v>
      </c>
      <c r="S11" s="524"/>
      <c r="T11" s="524"/>
      <c r="U11" s="524"/>
      <c r="V11" s="525"/>
      <c r="W11" s="454"/>
      <c r="X11" s="455"/>
      <c r="Y11" s="455"/>
      <c r="Z11" s="455"/>
      <c r="AA11" s="455"/>
      <c r="AB11" s="455"/>
      <c r="AC11" s="455"/>
      <c r="AD11" s="455"/>
      <c r="AE11" s="455"/>
      <c r="AF11" s="455"/>
      <c r="AG11" s="455"/>
      <c r="AH11" s="455"/>
      <c r="AI11" s="455"/>
      <c r="AJ11" s="455"/>
      <c r="AK11" s="455"/>
      <c r="AL11" s="458"/>
      <c r="AM11" s="495" t="s">
        <v>126</v>
      </c>
      <c r="AN11" s="496"/>
      <c r="AO11" s="496"/>
      <c r="AP11" s="496"/>
      <c r="AQ11" s="496"/>
      <c r="AR11" s="496"/>
      <c r="AS11" s="496"/>
      <c r="AT11" s="497"/>
      <c r="AU11" s="498" t="s">
        <v>127</v>
      </c>
      <c r="AV11" s="499"/>
      <c r="AW11" s="499"/>
      <c r="AX11" s="499"/>
      <c r="AY11" s="500" t="s">
        <v>128</v>
      </c>
      <c r="AZ11" s="501"/>
      <c r="BA11" s="501"/>
      <c r="BB11" s="501"/>
      <c r="BC11" s="501"/>
      <c r="BD11" s="501"/>
      <c r="BE11" s="501"/>
      <c r="BF11" s="501"/>
      <c r="BG11" s="501"/>
      <c r="BH11" s="501"/>
      <c r="BI11" s="501"/>
      <c r="BJ11" s="501"/>
      <c r="BK11" s="501"/>
      <c r="BL11" s="501"/>
      <c r="BM11" s="502"/>
      <c r="BN11" s="466">
        <v>1392</v>
      </c>
      <c r="BO11" s="467"/>
      <c r="BP11" s="467"/>
      <c r="BQ11" s="467"/>
      <c r="BR11" s="467"/>
      <c r="BS11" s="467"/>
      <c r="BT11" s="467"/>
      <c r="BU11" s="468"/>
      <c r="BV11" s="466">
        <v>2704</v>
      </c>
      <c r="BW11" s="467"/>
      <c r="BX11" s="467"/>
      <c r="BY11" s="467"/>
      <c r="BZ11" s="467"/>
      <c r="CA11" s="467"/>
      <c r="CB11" s="467"/>
      <c r="CC11" s="468"/>
      <c r="CD11" s="469" t="s">
        <v>129</v>
      </c>
      <c r="CE11" s="470"/>
      <c r="CF11" s="470"/>
      <c r="CG11" s="470"/>
      <c r="CH11" s="470"/>
      <c r="CI11" s="470"/>
      <c r="CJ11" s="470"/>
      <c r="CK11" s="470"/>
      <c r="CL11" s="470"/>
      <c r="CM11" s="470"/>
      <c r="CN11" s="470"/>
      <c r="CO11" s="470"/>
      <c r="CP11" s="470"/>
      <c r="CQ11" s="470"/>
      <c r="CR11" s="470"/>
      <c r="CS11" s="471"/>
      <c r="CT11" s="506" t="s">
        <v>130</v>
      </c>
      <c r="CU11" s="507"/>
      <c r="CV11" s="507"/>
      <c r="CW11" s="507"/>
      <c r="CX11" s="507"/>
      <c r="CY11" s="507"/>
      <c r="CZ11" s="507"/>
      <c r="DA11" s="508"/>
      <c r="DB11" s="506" t="s">
        <v>131</v>
      </c>
      <c r="DC11" s="507"/>
      <c r="DD11" s="507"/>
      <c r="DE11" s="507"/>
      <c r="DF11" s="507"/>
      <c r="DG11" s="507"/>
      <c r="DH11" s="507"/>
      <c r="DI11" s="508"/>
      <c r="DJ11" s="185"/>
      <c r="DK11" s="185"/>
      <c r="DL11" s="185"/>
      <c r="DM11" s="185"/>
      <c r="DN11" s="185"/>
      <c r="DO11" s="185"/>
    </row>
    <row r="12" spans="1:119" ht="18.75" customHeight="1" x14ac:dyDescent="0.15">
      <c r="A12" s="186"/>
      <c r="B12" s="526" t="s">
        <v>132</v>
      </c>
      <c r="C12" s="527"/>
      <c r="D12" s="527"/>
      <c r="E12" s="527"/>
      <c r="F12" s="527"/>
      <c r="G12" s="527"/>
      <c r="H12" s="527"/>
      <c r="I12" s="527"/>
      <c r="J12" s="527"/>
      <c r="K12" s="528"/>
      <c r="L12" s="535" t="s">
        <v>133</v>
      </c>
      <c r="M12" s="536"/>
      <c r="N12" s="536"/>
      <c r="O12" s="536"/>
      <c r="P12" s="536"/>
      <c r="Q12" s="537"/>
      <c r="R12" s="538">
        <v>69529</v>
      </c>
      <c r="S12" s="539"/>
      <c r="T12" s="539"/>
      <c r="U12" s="539"/>
      <c r="V12" s="540"/>
      <c r="W12" s="541" t="s">
        <v>1</v>
      </c>
      <c r="X12" s="499"/>
      <c r="Y12" s="499"/>
      <c r="Z12" s="499"/>
      <c r="AA12" s="499"/>
      <c r="AB12" s="542"/>
      <c r="AC12" s="498" t="s">
        <v>134</v>
      </c>
      <c r="AD12" s="499"/>
      <c r="AE12" s="499"/>
      <c r="AF12" s="499"/>
      <c r="AG12" s="542"/>
      <c r="AH12" s="498" t="s">
        <v>135</v>
      </c>
      <c r="AI12" s="499"/>
      <c r="AJ12" s="499"/>
      <c r="AK12" s="499"/>
      <c r="AL12" s="543"/>
      <c r="AM12" s="495" t="s">
        <v>136</v>
      </c>
      <c r="AN12" s="496"/>
      <c r="AO12" s="496"/>
      <c r="AP12" s="496"/>
      <c r="AQ12" s="496"/>
      <c r="AR12" s="496"/>
      <c r="AS12" s="496"/>
      <c r="AT12" s="497"/>
      <c r="AU12" s="498" t="s">
        <v>117</v>
      </c>
      <c r="AV12" s="499"/>
      <c r="AW12" s="499"/>
      <c r="AX12" s="499"/>
      <c r="AY12" s="500" t="s">
        <v>137</v>
      </c>
      <c r="AZ12" s="501"/>
      <c r="BA12" s="501"/>
      <c r="BB12" s="501"/>
      <c r="BC12" s="501"/>
      <c r="BD12" s="501"/>
      <c r="BE12" s="501"/>
      <c r="BF12" s="501"/>
      <c r="BG12" s="501"/>
      <c r="BH12" s="501"/>
      <c r="BI12" s="501"/>
      <c r="BJ12" s="501"/>
      <c r="BK12" s="501"/>
      <c r="BL12" s="501"/>
      <c r="BM12" s="502"/>
      <c r="BN12" s="466">
        <v>3038</v>
      </c>
      <c r="BO12" s="467"/>
      <c r="BP12" s="467"/>
      <c r="BQ12" s="467"/>
      <c r="BR12" s="467"/>
      <c r="BS12" s="467"/>
      <c r="BT12" s="467"/>
      <c r="BU12" s="468"/>
      <c r="BV12" s="466">
        <v>0</v>
      </c>
      <c r="BW12" s="467"/>
      <c r="BX12" s="467"/>
      <c r="BY12" s="467"/>
      <c r="BZ12" s="467"/>
      <c r="CA12" s="467"/>
      <c r="CB12" s="467"/>
      <c r="CC12" s="468"/>
      <c r="CD12" s="469" t="s">
        <v>138</v>
      </c>
      <c r="CE12" s="470"/>
      <c r="CF12" s="470"/>
      <c r="CG12" s="470"/>
      <c r="CH12" s="470"/>
      <c r="CI12" s="470"/>
      <c r="CJ12" s="470"/>
      <c r="CK12" s="470"/>
      <c r="CL12" s="470"/>
      <c r="CM12" s="470"/>
      <c r="CN12" s="470"/>
      <c r="CO12" s="470"/>
      <c r="CP12" s="470"/>
      <c r="CQ12" s="470"/>
      <c r="CR12" s="470"/>
      <c r="CS12" s="471"/>
      <c r="CT12" s="506" t="s">
        <v>139</v>
      </c>
      <c r="CU12" s="507"/>
      <c r="CV12" s="507"/>
      <c r="CW12" s="507"/>
      <c r="CX12" s="507"/>
      <c r="CY12" s="507"/>
      <c r="CZ12" s="507"/>
      <c r="DA12" s="508"/>
      <c r="DB12" s="506" t="s">
        <v>140</v>
      </c>
      <c r="DC12" s="507"/>
      <c r="DD12" s="507"/>
      <c r="DE12" s="507"/>
      <c r="DF12" s="507"/>
      <c r="DG12" s="507"/>
      <c r="DH12" s="507"/>
      <c r="DI12" s="508"/>
      <c r="DJ12" s="185"/>
      <c r="DK12" s="185"/>
      <c r="DL12" s="185"/>
      <c r="DM12" s="185"/>
      <c r="DN12" s="185"/>
      <c r="DO12" s="185"/>
    </row>
    <row r="13" spans="1:119" ht="18.75" customHeight="1" x14ac:dyDescent="0.15">
      <c r="A13" s="186"/>
      <c r="B13" s="529"/>
      <c r="C13" s="530"/>
      <c r="D13" s="530"/>
      <c r="E13" s="530"/>
      <c r="F13" s="530"/>
      <c r="G13" s="530"/>
      <c r="H13" s="530"/>
      <c r="I13" s="530"/>
      <c r="J13" s="530"/>
      <c r="K13" s="531"/>
      <c r="L13" s="196"/>
      <c r="M13" s="554" t="s">
        <v>141</v>
      </c>
      <c r="N13" s="555"/>
      <c r="O13" s="555"/>
      <c r="P13" s="555"/>
      <c r="Q13" s="556"/>
      <c r="R13" s="547">
        <v>68188</v>
      </c>
      <c r="S13" s="548"/>
      <c r="T13" s="548"/>
      <c r="U13" s="548"/>
      <c r="V13" s="549"/>
      <c r="W13" s="482" t="s">
        <v>142</v>
      </c>
      <c r="X13" s="483"/>
      <c r="Y13" s="483"/>
      <c r="Z13" s="483"/>
      <c r="AA13" s="483"/>
      <c r="AB13" s="473"/>
      <c r="AC13" s="517">
        <v>301</v>
      </c>
      <c r="AD13" s="518"/>
      <c r="AE13" s="518"/>
      <c r="AF13" s="518"/>
      <c r="AG13" s="557"/>
      <c r="AH13" s="517">
        <v>316</v>
      </c>
      <c r="AI13" s="518"/>
      <c r="AJ13" s="518"/>
      <c r="AK13" s="518"/>
      <c r="AL13" s="519"/>
      <c r="AM13" s="495" t="s">
        <v>143</v>
      </c>
      <c r="AN13" s="496"/>
      <c r="AO13" s="496"/>
      <c r="AP13" s="496"/>
      <c r="AQ13" s="496"/>
      <c r="AR13" s="496"/>
      <c r="AS13" s="496"/>
      <c r="AT13" s="497"/>
      <c r="AU13" s="498" t="s">
        <v>144</v>
      </c>
      <c r="AV13" s="499"/>
      <c r="AW13" s="499"/>
      <c r="AX13" s="499"/>
      <c r="AY13" s="500" t="s">
        <v>145</v>
      </c>
      <c r="AZ13" s="501"/>
      <c r="BA13" s="501"/>
      <c r="BB13" s="501"/>
      <c r="BC13" s="501"/>
      <c r="BD13" s="501"/>
      <c r="BE13" s="501"/>
      <c r="BF13" s="501"/>
      <c r="BG13" s="501"/>
      <c r="BH13" s="501"/>
      <c r="BI13" s="501"/>
      <c r="BJ13" s="501"/>
      <c r="BK13" s="501"/>
      <c r="BL13" s="501"/>
      <c r="BM13" s="502"/>
      <c r="BN13" s="466">
        <v>208908</v>
      </c>
      <c r="BO13" s="467"/>
      <c r="BP13" s="467"/>
      <c r="BQ13" s="467"/>
      <c r="BR13" s="467"/>
      <c r="BS13" s="467"/>
      <c r="BT13" s="467"/>
      <c r="BU13" s="468"/>
      <c r="BV13" s="466">
        <v>222312</v>
      </c>
      <c r="BW13" s="467"/>
      <c r="BX13" s="467"/>
      <c r="BY13" s="467"/>
      <c r="BZ13" s="467"/>
      <c r="CA13" s="467"/>
      <c r="CB13" s="467"/>
      <c r="CC13" s="468"/>
      <c r="CD13" s="469" t="s">
        <v>146</v>
      </c>
      <c r="CE13" s="470"/>
      <c r="CF13" s="470"/>
      <c r="CG13" s="470"/>
      <c r="CH13" s="470"/>
      <c r="CI13" s="470"/>
      <c r="CJ13" s="470"/>
      <c r="CK13" s="470"/>
      <c r="CL13" s="470"/>
      <c r="CM13" s="470"/>
      <c r="CN13" s="470"/>
      <c r="CO13" s="470"/>
      <c r="CP13" s="470"/>
      <c r="CQ13" s="470"/>
      <c r="CR13" s="470"/>
      <c r="CS13" s="471"/>
      <c r="CT13" s="463">
        <v>4.9000000000000004</v>
      </c>
      <c r="CU13" s="464"/>
      <c r="CV13" s="464"/>
      <c r="CW13" s="464"/>
      <c r="CX13" s="464"/>
      <c r="CY13" s="464"/>
      <c r="CZ13" s="464"/>
      <c r="DA13" s="465"/>
      <c r="DB13" s="463">
        <v>6.7</v>
      </c>
      <c r="DC13" s="464"/>
      <c r="DD13" s="464"/>
      <c r="DE13" s="464"/>
      <c r="DF13" s="464"/>
      <c r="DG13" s="464"/>
      <c r="DH13" s="464"/>
      <c r="DI13" s="465"/>
      <c r="DJ13" s="185"/>
      <c r="DK13" s="185"/>
      <c r="DL13" s="185"/>
      <c r="DM13" s="185"/>
      <c r="DN13" s="185"/>
      <c r="DO13" s="185"/>
    </row>
    <row r="14" spans="1:119" ht="18.75" customHeight="1" thickBot="1" x14ac:dyDescent="0.2">
      <c r="A14" s="186"/>
      <c r="B14" s="529"/>
      <c r="C14" s="530"/>
      <c r="D14" s="530"/>
      <c r="E14" s="530"/>
      <c r="F14" s="530"/>
      <c r="G14" s="530"/>
      <c r="H14" s="530"/>
      <c r="I14" s="530"/>
      <c r="J14" s="530"/>
      <c r="K14" s="531"/>
      <c r="L14" s="544" t="s">
        <v>147</v>
      </c>
      <c r="M14" s="545"/>
      <c r="N14" s="545"/>
      <c r="O14" s="545"/>
      <c r="P14" s="545"/>
      <c r="Q14" s="546"/>
      <c r="R14" s="547">
        <v>70118</v>
      </c>
      <c r="S14" s="548"/>
      <c r="T14" s="548"/>
      <c r="U14" s="548"/>
      <c r="V14" s="549"/>
      <c r="W14" s="456"/>
      <c r="X14" s="457"/>
      <c r="Y14" s="457"/>
      <c r="Z14" s="457"/>
      <c r="AA14" s="457"/>
      <c r="AB14" s="446"/>
      <c r="AC14" s="550">
        <v>1</v>
      </c>
      <c r="AD14" s="551"/>
      <c r="AE14" s="551"/>
      <c r="AF14" s="551"/>
      <c r="AG14" s="552"/>
      <c r="AH14" s="550">
        <v>1</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148</v>
      </c>
      <c r="CE14" s="559"/>
      <c r="CF14" s="559"/>
      <c r="CG14" s="559"/>
      <c r="CH14" s="559"/>
      <c r="CI14" s="559"/>
      <c r="CJ14" s="559"/>
      <c r="CK14" s="559"/>
      <c r="CL14" s="559"/>
      <c r="CM14" s="559"/>
      <c r="CN14" s="559"/>
      <c r="CO14" s="559"/>
      <c r="CP14" s="559"/>
      <c r="CQ14" s="559"/>
      <c r="CR14" s="559"/>
      <c r="CS14" s="560"/>
      <c r="CT14" s="561" t="s">
        <v>149</v>
      </c>
      <c r="CU14" s="562"/>
      <c r="CV14" s="562"/>
      <c r="CW14" s="562"/>
      <c r="CX14" s="562"/>
      <c r="CY14" s="562"/>
      <c r="CZ14" s="562"/>
      <c r="DA14" s="563"/>
      <c r="DB14" s="561" t="s">
        <v>130</v>
      </c>
      <c r="DC14" s="562"/>
      <c r="DD14" s="562"/>
      <c r="DE14" s="562"/>
      <c r="DF14" s="562"/>
      <c r="DG14" s="562"/>
      <c r="DH14" s="562"/>
      <c r="DI14" s="563"/>
      <c r="DJ14" s="185"/>
      <c r="DK14" s="185"/>
      <c r="DL14" s="185"/>
      <c r="DM14" s="185"/>
      <c r="DN14" s="185"/>
      <c r="DO14" s="185"/>
    </row>
    <row r="15" spans="1:119" ht="18.75" customHeight="1" x14ac:dyDescent="0.15">
      <c r="A15" s="186"/>
      <c r="B15" s="529"/>
      <c r="C15" s="530"/>
      <c r="D15" s="530"/>
      <c r="E15" s="530"/>
      <c r="F15" s="530"/>
      <c r="G15" s="530"/>
      <c r="H15" s="530"/>
      <c r="I15" s="530"/>
      <c r="J15" s="530"/>
      <c r="K15" s="531"/>
      <c r="L15" s="196"/>
      <c r="M15" s="554" t="s">
        <v>150</v>
      </c>
      <c r="N15" s="555"/>
      <c r="O15" s="555"/>
      <c r="P15" s="555"/>
      <c r="Q15" s="556"/>
      <c r="R15" s="547">
        <v>68861</v>
      </c>
      <c r="S15" s="548"/>
      <c r="T15" s="548"/>
      <c r="U15" s="548"/>
      <c r="V15" s="549"/>
      <c r="W15" s="482" t="s">
        <v>151</v>
      </c>
      <c r="X15" s="483"/>
      <c r="Y15" s="483"/>
      <c r="Z15" s="483"/>
      <c r="AA15" s="483"/>
      <c r="AB15" s="473"/>
      <c r="AC15" s="517">
        <v>9441</v>
      </c>
      <c r="AD15" s="518"/>
      <c r="AE15" s="518"/>
      <c r="AF15" s="518"/>
      <c r="AG15" s="557"/>
      <c r="AH15" s="517">
        <v>10265</v>
      </c>
      <c r="AI15" s="518"/>
      <c r="AJ15" s="518"/>
      <c r="AK15" s="518"/>
      <c r="AL15" s="519"/>
      <c r="AM15" s="495"/>
      <c r="AN15" s="496"/>
      <c r="AO15" s="496"/>
      <c r="AP15" s="496"/>
      <c r="AQ15" s="496"/>
      <c r="AR15" s="496"/>
      <c r="AS15" s="496"/>
      <c r="AT15" s="497"/>
      <c r="AU15" s="498"/>
      <c r="AV15" s="499"/>
      <c r="AW15" s="499"/>
      <c r="AX15" s="499"/>
      <c r="AY15" s="426" t="s">
        <v>152</v>
      </c>
      <c r="AZ15" s="427"/>
      <c r="BA15" s="427"/>
      <c r="BB15" s="427"/>
      <c r="BC15" s="427"/>
      <c r="BD15" s="427"/>
      <c r="BE15" s="427"/>
      <c r="BF15" s="427"/>
      <c r="BG15" s="427"/>
      <c r="BH15" s="427"/>
      <c r="BI15" s="427"/>
      <c r="BJ15" s="427"/>
      <c r="BK15" s="427"/>
      <c r="BL15" s="427"/>
      <c r="BM15" s="428"/>
      <c r="BN15" s="429">
        <v>7389616</v>
      </c>
      <c r="BO15" s="430"/>
      <c r="BP15" s="430"/>
      <c r="BQ15" s="430"/>
      <c r="BR15" s="430"/>
      <c r="BS15" s="430"/>
      <c r="BT15" s="430"/>
      <c r="BU15" s="431"/>
      <c r="BV15" s="429">
        <v>7409642</v>
      </c>
      <c r="BW15" s="430"/>
      <c r="BX15" s="430"/>
      <c r="BY15" s="430"/>
      <c r="BZ15" s="430"/>
      <c r="CA15" s="430"/>
      <c r="CB15" s="430"/>
      <c r="CC15" s="431"/>
      <c r="CD15" s="564" t="s">
        <v>153</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29"/>
      <c r="C16" s="530"/>
      <c r="D16" s="530"/>
      <c r="E16" s="530"/>
      <c r="F16" s="530"/>
      <c r="G16" s="530"/>
      <c r="H16" s="530"/>
      <c r="I16" s="530"/>
      <c r="J16" s="530"/>
      <c r="K16" s="531"/>
      <c r="L16" s="544" t="s">
        <v>154</v>
      </c>
      <c r="M16" s="575"/>
      <c r="N16" s="575"/>
      <c r="O16" s="575"/>
      <c r="P16" s="575"/>
      <c r="Q16" s="576"/>
      <c r="R16" s="567" t="s">
        <v>155</v>
      </c>
      <c r="S16" s="568"/>
      <c r="T16" s="568"/>
      <c r="U16" s="568"/>
      <c r="V16" s="569"/>
      <c r="W16" s="456"/>
      <c r="X16" s="457"/>
      <c r="Y16" s="457"/>
      <c r="Z16" s="457"/>
      <c r="AA16" s="457"/>
      <c r="AB16" s="446"/>
      <c r="AC16" s="550">
        <v>31.8</v>
      </c>
      <c r="AD16" s="551"/>
      <c r="AE16" s="551"/>
      <c r="AF16" s="551"/>
      <c r="AG16" s="552"/>
      <c r="AH16" s="550">
        <v>32.5</v>
      </c>
      <c r="AI16" s="551"/>
      <c r="AJ16" s="551"/>
      <c r="AK16" s="551"/>
      <c r="AL16" s="553"/>
      <c r="AM16" s="495"/>
      <c r="AN16" s="496"/>
      <c r="AO16" s="496"/>
      <c r="AP16" s="496"/>
      <c r="AQ16" s="496"/>
      <c r="AR16" s="496"/>
      <c r="AS16" s="496"/>
      <c r="AT16" s="497"/>
      <c r="AU16" s="498"/>
      <c r="AV16" s="499"/>
      <c r="AW16" s="499"/>
      <c r="AX16" s="499"/>
      <c r="AY16" s="500" t="s">
        <v>156</v>
      </c>
      <c r="AZ16" s="501"/>
      <c r="BA16" s="501"/>
      <c r="BB16" s="501"/>
      <c r="BC16" s="501"/>
      <c r="BD16" s="501"/>
      <c r="BE16" s="501"/>
      <c r="BF16" s="501"/>
      <c r="BG16" s="501"/>
      <c r="BH16" s="501"/>
      <c r="BI16" s="501"/>
      <c r="BJ16" s="501"/>
      <c r="BK16" s="501"/>
      <c r="BL16" s="501"/>
      <c r="BM16" s="502"/>
      <c r="BN16" s="466">
        <v>12024833</v>
      </c>
      <c r="BO16" s="467"/>
      <c r="BP16" s="467"/>
      <c r="BQ16" s="467"/>
      <c r="BR16" s="467"/>
      <c r="BS16" s="467"/>
      <c r="BT16" s="467"/>
      <c r="BU16" s="468"/>
      <c r="BV16" s="466">
        <v>11775649</v>
      </c>
      <c r="BW16" s="467"/>
      <c r="BX16" s="467"/>
      <c r="BY16" s="467"/>
      <c r="BZ16" s="467"/>
      <c r="CA16" s="467"/>
      <c r="CB16" s="467"/>
      <c r="CC16" s="468"/>
      <c r="CD16" s="200"/>
      <c r="CE16" s="573" t="s">
        <v>157</v>
      </c>
      <c r="CF16" s="573"/>
      <c r="CG16" s="573"/>
      <c r="CH16" s="573"/>
      <c r="CI16" s="573"/>
      <c r="CJ16" s="573"/>
      <c r="CK16" s="573"/>
      <c r="CL16" s="573"/>
      <c r="CM16" s="573"/>
      <c r="CN16" s="573"/>
      <c r="CO16" s="573"/>
      <c r="CP16" s="573"/>
      <c r="CQ16" s="573"/>
      <c r="CR16" s="573"/>
      <c r="CS16" s="574"/>
      <c r="CT16" s="463">
        <v>17</v>
      </c>
      <c r="CU16" s="464"/>
      <c r="CV16" s="464"/>
      <c r="CW16" s="464"/>
      <c r="CX16" s="464"/>
      <c r="CY16" s="464"/>
      <c r="CZ16" s="464"/>
      <c r="DA16" s="465"/>
      <c r="DB16" s="463">
        <v>17.3</v>
      </c>
      <c r="DC16" s="464"/>
      <c r="DD16" s="464"/>
      <c r="DE16" s="464"/>
      <c r="DF16" s="464"/>
      <c r="DG16" s="464"/>
      <c r="DH16" s="464"/>
      <c r="DI16" s="465"/>
      <c r="DJ16" s="185"/>
      <c r="DK16" s="185"/>
      <c r="DL16" s="185"/>
      <c r="DM16" s="185"/>
      <c r="DN16" s="185"/>
      <c r="DO16" s="185"/>
    </row>
    <row r="17" spans="1:119" ht="18.75" customHeight="1" thickBot="1" x14ac:dyDescent="0.2">
      <c r="A17" s="186"/>
      <c r="B17" s="532"/>
      <c r="C17" s="533"/>
      <c r="D17" s="533"/>
      <c r="E17" s="533"/>
      <c r="F17" s="533"/>
      <c r="G17" s="533"/>
      <c r="H17" s="533"/>
      <c r="I17" s="533"/>
      <c r="J17" s="533"/>
      <c r="K17" s="534"/>
      <c r="L17" s="201"/>
      <c r="M17" s="570" t="s">
        <v>158</v>
      </c>
      <c r="N17" s="571"/>
      <c r="O17" s="571"/>
      <c r="P17" s="571"/>
      <c r="Q17" s="572"/>
      <c r="R17" s="567" t="s">
        <v>159</v>
      </c>
      <c r="S17" s="568"/>
      <c r="T17" s="568"/>
      <c r="U17" s="568"/>
      <c r="V17" s="569"/>
      <c r="W17" s="482" t="s">
        <v>160</v>
      </c>
      <c r="X17" s="483"/>
      <c r="Y17" s="483"/>
      <c r="Z17" s="483"/>
      <c r="AA17" s="483"/>
      <c r="AB17" s="473"/>
      <c r="AC17" s="517">
        <v>19966</v>
      </c>
      <c r="AD17" s="518"/>
      <c r="AE17" s="518"/>
      <c r="AF17" s="518"/>
      <c r="AG17" s="557"/>
      <c r="AH17" s="517">
        <v>20995</v>
      </c>
      <c r="AI17" s="518"/>
      <c r="AJ17" s="518"/>
      <c r="AK17" s="518"/>
      <c r="AL17" s="519"/>
      <c r="AM17" s="495"/>
      <c r="AN17" s="496"/>
      <c r="AO17" s="496"/>
      <c r="AP17" s="496"/>
      <c r="AQ17" s="496"/>
      <c r="AR17" s="496"/>
      <c r="AS17" s="496"/>
      <c r="AT17" s="497"/>
      <c r="AU17" s="498"/>
      <c r="AV17" s="499"/>
      <c r="AW17" s="499"/>
      <c r="AX17" s="499"/>
      <c r="AY17" s="500" t="s">
        <v>161</v>
      </c>
      <c r="AZ17" s="501"/>
      <c r="BA17" s="501"/>
      <c r="BB17" s="501"/>
      <c r="BC17" s="501"/>
      <c r="BD17" s="501"/>
      <c r="BE17" s="501"/>
      <c r="BF17" s="501"/>
      <c r="BG17" s="501"/>
      <c r="BH17" s="501"/>
      <c r="BI17" s="501"/>
      <c r="BJ17" s="501"/>
      <c r="BK17" s="501"/>
      <c r="BL17" s="501"/>
      <c r="BM17" s="502"/>
      <c r="BN17" s="466">
        <v>9431285</v>
      </c>
      <c r="BO17" s="467"/>
      <c r="BP17" s="467"/>
      <c r="BQ17" s="467"/>
      <c r="BR17" s="467"/>
      <c r="BS17" s="467"/>
      <c r="BT17" s="467"/>
      <c r="BU17" s="468"/>
      <c r="BV17" s="466">
        <v>9441870</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
      <c r="A18" s="186"/>
      <c r="B18" s="577" t="s">
        <v>162</v>
      </c>
      <c r="C18" s="509"/>
      <c r="D18" s="509"/>
      <c r="E18" s="578"/>
      <c r="F18" s="578"/>
      <c r="G18" s="578"/>
      <c r="H18" s="578"/>
      <c r="I18" s="578"/>
      <c r="J18" s="578"/>
      <c r="K18" s="578"/>
      <c r="L18" s="579">
        <v>25.33</v>
      </c>
      <c r="M18" s="579"/>
      <c r="N18" s="579"/>
      <c r="O18" s="579"/>
      <c r="P18" s="579"/>
      <c r="Q18" s="579"/>
      <c r="R18" s="580"/>
      <c r="S18" s="580"/>
      <c r="T18" s="580"/>
      <c r="U18" s="580"/>
      <c r="V18" s="581"/>
      <c r="W18" s="484"/>
      <c r="X18" s="485"/>
      <c r="Y18" s="485"/>
      <c r="Z18" s="485"/>
      <c r="AA18" s="485"/>
      <c r="AB18" s="476"/>
      <c r="AC18" s="582">
        <v>67.2</v>
      </c>
      <c r="AD18" s="583"/>
      <c r="AE18" s="583"/>
      <c r="AF18" s="583"/>
      <c r="AG18" s="584"/>
      <c r="AH18" s="582">
        <v>66.5</v>
      </c>
      <c r="AI18" s="583"/>
      <c r="AJ18" s="583"/>
      <c r="AK18" s="583"/>
      <c r="AL18" s="585"/>
      <c r="AM18" s="495"/>
      <c r="AN18" s="496"/>
      <c r="AO18" s="496"/>
      <c r="AP18" s="496"/>
      <c r="AQ18" s="496"/>
      <c r="AR18" s="496"/>
      <c r="AS18" s="496"/>
      <c r="AT18" s="497"/>
      <c r="AU18" s="498"/>
      <c r="AV18" s="499"/>
      <c r="AW18" s="499"/>
      <c r="AX18" s="499"/>
      <c r="AY18" s="500" t="s">
        <v>163</v>
      </c>
      <c r="AZ18" s="501"/>
      <c r="BA18" s="501"/>
      <c r="BB18" s="501"/>
      <c r="BC18" s="501"/>
      <c r="BD18" s="501"/>
      <c r="BE18" s="501"/>
      <c r="BF18" s="501"/>
      <c r="BG18" s="501"/>
      <c r="BH18" s="501"/>
      <c r="BI18" s="501"/>
      <c r="BJ18" s="501"/>
      <c r="BK18" s="501"/>
      <c r="BL18" s="501"/>
      <c r="BM18" s="502"/>
      <c r="BN18" s="466">
        <v>14430088</v>
      </c>
      <c r="BO18" s="467"/>
      <c r="BP18" s="467"/>
      <c r="BQ18" s="467"/>
      <c r="BR18" s="467"/>
      <c r="BS18" s="467"/>
      <c r="BT18" s="467"/>
      <c r="BU18" s="468"/>
      <c r="BV18" s="466">
        <v>14703910</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
      <c r="A19" s="186"/>
      <c r="B19" s="577" t="s">
        <v>164</v>
      </c>
      <c r="C19" s="509"/>
      <c r="D19" s="509"/>
      <c r="E19" s="578"/>
      <c r="F19" s="578"/>
      <c r="G19" s="578"/>
      <c r="H19" s="578"/>
      <c r="I19" s="578"/>
      <c r="J19" s="578"/>
      <c r="K19" s="578"/>
      <c r="L19" s="586">
        <v>2807</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165</v>
      </c>
      <c r="AZ19" s="501"/>
      <c r="BA19" s="501"/>
      <c r="BB19" s="501"/>
      <c r="BC19" s="501"/>
      <c r="BD19" s="501"/>
      <c r="BE19" s="501"/>
      <c r="BF19" s="501"/>
      <c r="BG19" s="501"/>
      <c r="BH19" s="501"/>
      <c r="BI19" s="501"/>
      <c r="BJ19" s="501"/>
      <c r="BK19" s="501"/>
      <c r="BL19" s="501"/>
      <c r="BM19" s="502"/>
      <c r="BN19" s="466">
        <v>16682543</v>
      </c>
      <c r="BO19" s="467"/>
      <c r="BP19" s="467"/>
      <c r="BQ19" s="467"/>
      <c r="BR19" s="467"/>
      <c r="BS19" s="467"/>
      <c r="BT19" s="467"/>
      <c r="BU19" s="468"/>
      <c r="BV19" s="466">
        <v>16414026</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
      <c r="A20" s="186"/>
      <c r="B20" s="577" t="s">
        <v>166</v>
      </c>
      <c r="C20" s="509"/>
      <c r="D20" s="509"/>
      <c r="E20" s="578"/>
      <c r="F20" s="578"/>
      <c r="G20" s="578"/>
      <c r="H20" s="578"/>
      <c r="I20" s="578"/>
      <c r="J20" s="578"/>
      <c r="K20" s="578"/>
      <c r="L20" s="586">
        <v>29009</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15">
      <c r="A21" s="186"/>
      <c r="B21" s="597" t="s">
        <v>167</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
      <c r="A22" s="186"/>
      <c r="B22" s="600" t="s">
        <v>168</v>
      </c>
      <c r="C22" s="601"/>
      <c r="D22" s="602"/>
      <c r="E22" s="478" t="s">
        <v>1</v>
      </c>
      <c r="F22" s="483"/>
      <c r="G22" s="483"/>
      <c r="H22" s="483"/>
      <c r="I22" s="483"/>
      <c r="J22" s="483"/>
      <c r="K22" s="473"/>
      <c r="L22" s="478" t="s">
        <v>169</v>
      </c>
      <c r="M22" s="483"/>
      <c r="N22" s="483"/>
      <c r="O22" s="483"/>
      <c r="P22" s="473"/>
      <c r="Q22" s="609" t="s">
        <v>170</v>
      </c>
      <c r="R22" s="610"/>
      <c r="S22" s="610"/>
      <c r="T22" s="610"/>
      <c r="U22" s="610"/>
      <c r="V22" s="611"/>
      <c r="W22" s="615" t="s">
        <v>171</v>
      </c>
      <c r="X22" s="601"/>
      <c r="Y22" s="602"/>
      <c r="Z22" s="478" t="s">
        <v>1</v>
      </c>
      <c r="AA22" s="483"/>
      <c r="AB22" s="483"/>
      <c r="AC22" s="483"/>
      <c r="AD22" s="483"/>
      <c r="AE22" s="483"/>
      <c r="AF22" s="483"/>
      <c r="AG22" s="473"/>
      <c r="AH22" s="628" t="s">
        <v>172</v>
      </c>
      <c r="AI22" s="483"/>
      <c r="AJ22" s="483"/>
      <c r="AK22" s="483"/>
      <c r="AL22" s="473"/>
      <c r="AM22" s="628" t="s">
        <v>173</v>
      </c>
      <c r="AN22" s="629"/>
      <c r="AO22" s="629"/>
      <c r="AP22" s="629"/>
      <c r="AQ22" s="629"/>
      <c r="AR22" s="630"/>
      <c r="AS22" s="609" t="s">
        <v>170</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15">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174</v>
      </c>
      <c r="AZ23" s="427"/>
      <c r="BA23" s="427"/>
      <c r="BB23" s="427"/>
      <c r="BC23" s="427"/>
      <c r="BD23" s="427"/>
      <c r="BE23" s="427"/>
      <c r="BF23" s="427"/>
      <c r="BG23" s="427"/>
      <c r="BH23" s="427"/>
      <c r="BI23" s="427"/>
      <c r="BJ23" s="427"/>
      <c r="BK23" s="427"/>
      <c r="BL23" s="427"/>
      <c r="BM23" s="428"/>
      <c r="BN23" s="466">
        <v>19183344</v>
      </c>
      <c r="BO23" s="467"/>
      <c r="BP23" s="467"/>
      <c r="BQ23" s="467"/>
      <c r="BR23" s="467"/>
      <c r="BS23" s="467"/>
      <c r="BT23" s="467"/>
      <c r="BU23" s="468"/>
      <c r="BV23" s="466">
        <v>18899498</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
      <c r="A24" s="186"/>
      <c r="B24" s="603"/>
      <c r="C24" s="604"/>
      <c r="D24" s="605"/>
      <c r="E24" s="516" t="s">
        <v>175</v>
      </c>
      <c r="F24" s="496"/>
      <c r="G24" s="496"/>
      <c r="H24" s="496"/>
      <c r="I24" s="496"/>
      <c r="J24" s="496"/>
      <c r="K24" s="497"/>
      <c r="L24" s="517">
        <v>1</v>
      </c>
      <c r="M24" s="518"/>
      <c r="N24" s="518"/>
      <c r="O24" s="518"/>
      <c r="P24" s="557"/>
      <c r="Q24" s="517">
        <v>6720</v>
      </c>
      <c r="R24" s="518"/>
      <c r="S24" s="518"/>
      <c r="T24" s="518"/>
      <c r="U24" s="518"/>
      <c r="V24" s="557"/>
      <c r="W24" s="616"/>
      <c r="X24" s="604"/>
      <c r="Y24" s="605"/>
      <c r="Z24" s="516" t="s">
        <v>176</v>
      </c>
      <c r="AA24" s="496"/>
      <c r="AB24" s="496"/>
      <c r="AC24" s="496"/>
      <c r="AD24" s="496"/>
      <c r="AE24" s="496"/>
      <c r="AF24" s="496"/>
      <c r="AG24" s="497"/>
      <c r="AH24" s="517">
        <v>367</v>
      </c>
      <c r="AI24" s="518"/>
      <c r="AJ24" s="518"/>
      <c r="AK24" s="518"/>
      <c r="AL24" s="557"/>
      <c r="AM24" s="517">
        <v>1142838</v>
      </c>
      <c r="AN24" s="518"/>
      <c r="AO24" s="518"/>
      <c r="AP24" s="518"/>
      <c r="AQ24" s="518"/>
      <c r="AR24" s="557"/>
      <c r="AS24" s="517">
        <v>3114</v>
      </c>
      <c r="AT24" s="518"/>
      <c r="AU24" s="518"/>
      <c r="AV24" s="518"/>
      <c r="AW24" s="518"/>
      <c r="AX24" s="519"/>
      <c r="AY24" s="636" t="s">
        <v>177</v>
      </c>
      <c r="AZ24" s="637"/>
      <c r="BA24" s="637"/>
      <c r="BB24" s="637"/>
      <c r="BC24" s="637"/>
      <c r="BD24" s="637"/>
      <c r="BE24" s="637"/>
      <c r="BF24" s="637"/>
      <c r="BG24" s="637"/>
      <c r="BH24" s="637"/>
      <c r="BI24" s="637"/>
      <c r="BJ24" s="637"/>
      <c r="BK24" s="637"/>
      <c r="BL24" s="637"/>
      <c r="BM24" s="638"/>
      <c r="BN24" s="466">
        <v>14823651</v>
      </c>
      <c r="BO24" s="467"/>
      <c r="BP24" s="467"/>
      <c r="BQ24" s="467"/>
      <c r="BR24" s="467"/>
      <c r="BS24" s="467"/>
      <c r="BT24" s="467"/>
      <c r="BU24" s="468"/>
      <c r="BV24" s="466">
        <v>14845830</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15">
      <c r="A25" s="186"/>
      <c r="B25" s="603"/>
      <c r="C25" s="604"/>
      <c r="D25" s="605"/>
      <c r="E25" s="516" t="s">
        <v>178</v>
      </c>
      <c r="F25" s="496"/>
      <c r="G25" s="496"/>
      <c r="H25" s="496"/>
      <c r="I25" s="496"/>
      <c r="J25" s="496"/>
      <c r="K25" s="497"/>
      <c r="L25" s="517">
        <v>1</v>
      </c>
      <c r="M25" s="518"/>
      <c r="N25" s="518"/>
      <c r="O25" s="518"/>
      <c r="P25" s="557"/>
      <c r="Q25" s="517">
        <v>5960</v>
      </c>
      <c r="R25" s="518"/>
      <c r="S25" s="518"/>
      <c r="T25" s="518"/>
      <c r="U25" s="518"/>
      <c r="V25" s="557"/>
      <c r="W25" s="616"/>
      <c r="X25" s="604"/>
      <c r="Y25" s="605"/>
      <c r="Z25" s="516" t="s">
        <v>179</v>
      </c>
      <c r="AA25" s="496"/>
      <c r="AB25" s="496"/>
      <c r="AC25" s="496"/>
      <c r="AD25" s="496"/>
      <c r="AE25" s="496"/>
      <c r="AF25" s="496"/>
      <c r="AG25" s="497"/>
      <c r="AH25" s="517" t="s">
        <v>131</v>
      </c>
      <c r="AI25" s="518"/>
      <c r="AJ25" s="518"/>
      <c r="AK25" s="518"/>
      <c r="AL25" s="557"/>
      <c r="AM25" s="517" t="s">
        <v>149</v>
      </c>
      <c r="AN25" s="518"/>
      <c r="AO25" s="518"/>
      <c r="AP25" s="518"/>
      <c r="AQ25" s="518"/>
      <c r="AR25" s="557"/>
      <c r="AS25" s="517" t="s">
        <v>140</v>
      </c>
      <c r="AT25" s="518"/>
      <c r="AU25" s="518"/>
      <c r="AV25" s="518"/>
      <c r="AW25" s="518"/>
      <c r="AX25" s="519"/>
      <c r="AY25" s="426" t="s">
        <v>180</v>
      </c>
      <c r="AZ25" s="427"/>
      <c r="BA25" s="427"/>
      <c r="BB25" s="427"/>
      <c r="BC25" s="427"/>
      <c r="BD25" s="427"/>
      <c r="BE25" s="427"/>
      <c r="BF25" s="427"/>
      <c r="BG25" s="427"/>
      <c r="BH25" s="427"/>
      <c r="BI25" s="427"/>
      <c r="BJ25" s="427"/>
      <c r="BK25" s="427"/>
      <c r="BL25" s="427"/>
      <c r="BM25" s="428"/>
      <c r="BN25" s="429">
        <v>2381504</v>
      </c>
      <c r="BO25" s="430"/>
      <c r="BP25" s="430"/>
      <c r="BQ25" s="430"/>
      <c r="BR25" s="430"/>
      <c r="BS25" s="430"/>
      <c r="BT25" s="430"/>
      <c r="BU25" s="431"/>
      <c r="BV25" s="429">
        <v>2971889</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15">
      <c r="A26" s="186"/>
      <c r="B26" s="603"/>
      <c r="C26" s="604"/>
      <c r="D26" s="605"/>
      <c r="E26" s="516" t="s">
        <v>181</v>
      </c>
      <c r="F26" s="496"/>
      <c r="G26" s="496"/>
      <c r="H26" s="496"/>
      <c r="I26" s="496"/>
      <c r="J26" s="496"/>
      <c r="K26" s="497"/>
      <c r="L26" s="517">
        <v>1</v>
      </c>
      <c r="M26" s="518"/>
      <c r="N26" s="518"/>
      <c r="O26" s="518"/>
      <c r="P26" s="557"/>
      <c r="Q26" s="517">
        <v>5360</v>
      </c>
      <c r="R26" s="518"/>
      <c r="S26" s="518"/>
      <c r="T26" s="518"/>
      <c r="U26" s="518"/>
      <c r="V26" s="557"/>
      <c r="W26" s="616"/>
      <c r="X26" s="604"/>
      <c r="Y26" s="605"/>
      <c r="Z26" s="516" t="s">
        <v>182</v>
      </c>
      <c r="AA26" s="626"/>
      <c r="AB26" s="626"/>
      <c r="AC26" s="626"/>
      <c r="AD26" s="626"/>
      <c r="AE26" s="626"/>
      <c r="AF26" s="626"/>
      <c r="AG26" s="627"/>
      <c r="AH26" s="517">
        <v>11</v>
      </c>
      <c r="AI26" s="518"/>
      <c r="AJ26" s="518"/>
      <c r="AK26" s="518"/>
      <c r="AL26" s="557"/>
      <c r="AM26" s="517">
        <v>37917</v>
      </c>
      <c r="AN26" s="518"/>
      <c r="AO26" s="518"/>
      <c r="AP26" s="518"/>
      <c r="AQ26" s="518"/>
      <c r="AR26" s="557"/>
      <c r="AS26" s="517">
        <v>3447</v>
      </c>
      <c r="AT26" s="518"/>
      <c r="AU26" s="518"/>
      <c r="AV26" s="518"/>
      <c r="AW26" s="518"/>
      <c r="AX26" s="519"/>
      <c r="AY26" s="469" t="s">
        <v>183</v>
      </c>
      <c r="AZ26" s="470"/>
      <c r="BA26" s="470"/>
      <c r="BB26" s="470"/>
      <c r="BC26" s="470"/>
      <c r="BD26" s="470"/>
      <c r="BE26" s="470"/>
      <c r="BF26" s="470"/>
      <c r="BG26" s="470"/>
      <c r="BH26" s="470"/>
      <c r="BI26" s="470"/>
      <c r="BJ26" s="470"/>
      <c r="BK26" s="470"/>
      <c r="BL26" s="470"/>
      <c r="BM26" s="471"/>
      <c r="BN26" s="466" t="s">
        <v>149</v>
      </c>
      <c r="BO26" s="467"/>
      <c r="BP26" s="467"/>
      <c r="BQ26" s="467"/>
      <c r="BR26" s="467"/>
      <c r="BS26" s="467"/>
      <c r="BT26" s="467"/>
      <c r="BU26" s="468"/>
      <c r="BV26" s="466" t="s">
        <v>140</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6"/>
      <c r="B27" s="603"/>
      <c r="C27" s="604"/>
      <c r="D27" s="605"/>
      <c r="E27" s="516" t="s">
        <v>184</v>
      </c>
      <c r="F27" s="496"/>
      <c r="G27" s="496"/>
      <c r="H27" s="496"/>
      <c r="I27" s="496"/>
      <c r="J27" s="496"/>
      <c r="K27" s="497"/>
      <c r="L27" s="517">
        <v>1</v>
      </c>
      <c r="M27" s="518"/>
      <c r="N27" s="518"/>
      <c r="O27" s="518"/>
      <c r="P27" s="557"/>
      <c r="Q27" s="517">
        <v>5900</v>
      </c>
      <c r="R27" s="518"/>
      <c r="S27" s="518"/>
      <c r="T27" s="518"/>
      <c r="U27" s="518"/>
      <c r="V27" s="557"/>
      <c r="W27" s="616"/>
      <c r="X27" s="604"/>
      <c r="Y27" s="605"/>
      <c r="Z27" s="516" t="s">
        <v>185</v>
      </c>
      <c r="AA27" s="496"/>
      <c r="AB27" s="496"/>
      <c r="AC27" s="496"/>
      <c r="AD27" s="496"/>
      <c r="AE27" s="496"/>
      <c r="AF27" s="496"/>
      <c r="AG27" s="497"/>
      <c r="AH27" s="517">
        <v>29</v>
      </c>
      <c r="AI27" s="518"/>
      <c r="AJ27" s="518"/>
      <c r="AK27" s="518"/>
      <c r="AL27" s="557"/>
      <c r="AM27" s="517">
        <v>108489</v>
      </c>
      <c r="AN27" s="518"/>
      <c r="AO27" s="518"/>
      <c r="AP27" s="518"/>
      <c r="AQ27" s="518"/>
      <c r="AR27" s="557"/>
      <c r="AS27" s="517">
        <v>3741</v>
      </c>
      <c r="AT27" s="518"/>
      <c r="AU27" s="518"/>
      <c r="AV27" s="518"/>
      <c r="AW27" s="518"/>
      <c r="AX27" s="519"/>
      <c r="AY27" s="558" t="s">
        <v>186</v>
      </c>
      <c r="AZ27" s="559"/>
      <c r="BA27" s="559"/>
      <c r="BB27" s="559"/>
      <c r="BC27" s="559"/>
      <c r="BD27" s="559"/>
      <c r="BE27" s="559"/>
      <c r="BF27" s="559"/>
      <c r="BG27" s="559"/>
      <c r="BH27" s="559"/>
      <c r="BI27" s="559"/>
      <c r="BJ27" s="559"/>
      <c r="BK27" s="559"/>
      <c r="BL27" s="559"/>
      <c r="BM27" s="560"/>
      <c r="BN27" s="639" t="s">
        <v>187</v>
      </c>
      <c r="BO27" s="640"/>
      <c r="BP27" s="640"/>
      <c r="BQ27" s="640"/>
      <c r="BR27" s="640"/>
      <c r="BS27" s="640"/>
      <c r="BT27" s="640"/>
      <c r="BU27" s="641"/>
      <c r="BV27" s="639" t="s">
        <v>187</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15">
      <c r="A28" s="186"/>
      <c r="B28" s="603"/>
      <c r="C28" s="604"/>
      <c r="D28" s="605"/>
      <c r="E28" s="516" t="s">
        <v>188</v>
      </c>
      <c r="F28" s="496"/>
      <c r="G28" s="496"/>
      <c r="H28" s="496"/>
      <c r="I28" s="496"/>
      <c r="J28" s="496"/>
      <c r="K28" s="497"/>
      <c r="L28" s="517">
        <v>1</v>
      </c>
      <c r="M28" s="518"/>
      <c r="N28" s="518"/>
      <c r="O28" s="518"/>
      <c r="P28" s="557"/>
      <c r="Q28" s="517">
        <v>5500</v>
      </c>
      <c r="R28" s="518"/>
      <c r="S28" s="518"/>
      <c r="T28" s="518"/>
      <c r="U28" s="518"/>
      <c r="V28" s="557"/>
      <c r="W28" s="616"/>
      <c r="X28" s="604"/>
      <c r="Y28" s="605"/>
      <c r="Z28" s="516" t="s">
        <v>189</v>
      </c>
      <c r="AA28" s="496"/>
      <c r="AB28" s="496"/>
      <c r="AC28" s="496"/>
      <c r="AD28" s="496"/>
      <c r="AE28" s="496"/>
      <c r="AF28" s="496"/>
      <c r="AG28" s="497"/>
      <c r="AH28" s="517" t="s">
        <v>149</v>
      </c>
      <c r="AI28" s="518"/>
      <c r="AJ28" s="518"/>
      <c r="AK28" s="518"/>
      <c r="AL28" s="557"/>
      <c r="AM28" s="517" t="s">
        <v>140</v>
      </c>
      <c r="AN28" s="518"/>
      <c r="AO28" s="518"/>
      <c r="AP28" s="518"/>
      <c r="AQ28" s="518"/>
      <c r="AR28" s="557"/>
      <c r="AS28" s="517" t="s">
        <v>130</v>
      </c>
      <c r="AT28" s="518"/>
      <c r="AU28" s="518"/>
      <c r="AV28" s="518"/>
      <c r="AW28" s="518"/>
      <c r="AX28" s="519"/>
      <c r="AY28" s="642" t="s">
        <v>190</v>
      </c>
      <c r="AZ28" s="643"/>
      <c r="BA28" s="643"/>
      <c r="BB28" s="644"/>
      <c r="BC28" s="426" t="s">
        <v>48</v>
      </c>
      <c r="BD28" s="427"/>
      <c r="BE28" s="427"/>
      <c r="BF28" s="427"/>
      <c r="BG28" s="427"/>
      <c r="BH28" s="427"/>
      <c r="BI28" s="427"/>
      <c r="BJ28" s="427"/>
      <c r="BK28" s="427"/>
      <c r="BL28" s="427"/>
      <c r="BM28" s="428"/>
      <c r="BN28" s="429">
        <v>2086037</v>
      </c>
      <c r="BO28" s="430"/>
      <c r="BP28" s="430"/>
      <c r="BQ28" s="430"/>
      <c r="BR28" s="430"/>
      <c r="BS28" s="430"/>
      <c r="BT28" s="430"/>
      <c r="BU28" s="431"/>
      <c r="BV28" s="429">
        <v>1785859</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15">
      <c r="A29" s="186"/>
      <c r="B29" s="603"/>
      <c r="C29" s="604"/>
      <c r="D29" s="605"/>
      <c r="E29" s="516" t="s">
        <v>191</v>
      </c>
      <c r="F29" s="496"/>
      <c r="G29" s="496"/>
      <c r="H29" s="496"/>
      <c r="I29" s="496"/>
      <c r="J29" s="496"/>
      <c r="K29" s="497"/>
      <c r="L29" s="517">
        <v>14</v>
      </c>
      <c r="M29" s="518"/>
      <c r="N29" s="518"/>
      <c r="O29" s="518"/>
      <c r="P29" s="557"/>
      <c r="Q29" s="517">
        <v>5300</v>
      </c>
      <c r="R29" s="518"/>
      <c r="S29" s="518"/>
      <c r="T29" s="518"/>
      <c r="U29" s="518"/>
      <c r="V29" s="557"/>
      <c r="W29" s="617"/>
      <c r="X29" s="618"/>
      <c r="Y29" s="619"/>
      <c r="Z29" s="516" t="s">
        <v>192</v>
      </c>
      <c r="AA29" s="496"/>
      <c r="AB29" s="496"/>
      <c r="AC29" s="496"/>
      <c r="AD29" s="496"/>
      <c r="AE29" s="496"/>
      <c r="AF29" s="496"/>
      <c r="AG29" s="497"/>
      <c r="AH29" s="517">
        <v>396</v>
      </c>
      <c r="AI29" s="518"/>
      <c r="AJ29" s="518"/>
      <c r="AK29" s="518"/>
      <c r="AL29" s="557"/>
      <c r="AM29" s="517">
        <v>1251327</v>
      </c>
      <c r="AN29" s="518"/>
      <c r="AO29" s="518"/>
      <c r="AP29" s="518"/>
      <c r="AQ29" s="518"/>
      <c r="AR29" s="557"/>
      <c r="AS29" s="517">
        <v>3160</v>
      </c>
      <c r="AT29" s="518"/>
      <c r="AU29" s="518"/>
      <c r="AV29" s="518"/>
      <c r="AW29" s="518"/>
      <c r="AX29" s="519"/>
      <c r="AY29" s="645"/>
      <c r="AZ29" s="646"/>
      <c r="BA29" s="646"/>
      <c r="BB29" s="647"/>
      <c r="BC29" s="500" t="s">
        <v>193</v>
      </c>
      <c r="BD29" s="501"/>
      <c r="BE29" s="501"/>
      <c r="BF29" s="501"/>
      <c r="BG29" s="501"/>
      <c r="BH29" s="501"/>
      <c r="BI29" s="501"/>
      <c r="BJ29" s="501"/>
      <c r="BK29" s="501"/>
      <c r="BL29" s="501"/>
      <c r="BM29" s="502"/>
      <c r="BN29" s="466">
        <v>175</v>
      </c>
      <c r="BO29" s="467"/>
      <c r="BP29" s="467"/>
      <c r="BQ29" s="467"/>
      <c r="BR29" s="467"/>
      <c r="BS29" s="467"/>
      <c r="BT29" s="467"/>
      <c r="BU29" s="468"/>
      <c r="BV29" s="466">
        <v>175</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194</v>
      </c>
      <c r="X30" s="624"/>
      <c r="Y30" s="624"/>
      <c r="Z30" s="624"/>
      <c r="AA30" s="624"/>
      <c r="AB30" s="624"/>
      <c r="AC30" s="624"/>
      <c r="AD30" s="624"/>
      <c r="AE30" s="624"/>
      <c r="AF30" s="624"/>
      <c r="AG30" s="625"/>
      <c r="AH30" s="582">
        <v>99.8</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1272723</v>
      </c>
      <c r="BO30" s="640"/>
      <c r="BP30" s="640"/>
      <c r="BQ30" s="640"/>
      <c r="BR30" s="640"/>
      <c r="BS30" s="640"/>
      <c r="BT30" s="640"/>
      <c r="BU30" s="641"/>
      <c r="BV30" s="639">
        <v>1332920</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195</v>
      </c>
      <c r="D32" s="213"/>
      <c r="E32" s="213"/>
      <c r="F32" s="210"/>
      <c r="G32" s="210"/>
      <c r="H32" s="210"/>
      <c r="I32" s="210"/>
      <c r="J32" s="210"/>
      <c r="K32" s="210"/>
      <c r="L32" s="210"/>
      <c r="M32" s="210"/>
      <c r="N32" s="210"/>
      <c r="O32" s="210"/>
      <c r="P32" s="210"/>
      <c r="Q32" s="210"/>
      <c r="R32" s="210"/>
      <c r="S32" s="210"/>
      <c r="T32" s="210"/>
      <c r="U32" s="210" t="s">
        <v>196</v>
      </c>
      <c r="V32" s="210"/>
      <c r="W32" s="210"/>
      <c r="X32" s="210"/>
      <c r="Y32" s="210"/>
      <c r="Z32" s="210"/>
      <c r="AA32" s="210"/>
      <c r="AB32" s="210"/>
      <c r="AC32" s="210"/>
      <c r="AD32" s="210"/>
      <c r="AE32" s="210"/>
      <c r="AF32" s="210"/>
      <c r="AG32" s="210"/>
      <c r="AH32" s="210"/>
      <c r="AI32" s="210"/>
      <c r="AJ32" s="210"/>
      <c r="AK32" s="210"/>
      <c r="AL32" s="210"/>
      <c r="AM32" s="214" t="s">
        <v>197</v>
      </c>
      <c r="AN32" s="210"/>
      <c r="AO32" s="210"/>
      <c r="AP32" s="210"/>
      <c r="AQ32" s="210"/>
      <c r="AR32" s="210"/>
      <c r="AS32" s="214"/>
      <c r="AT32" s="214"/>
      <c r="AU32" s="214"/>
      <c r="AV32" s="214"/>
      <c r="AW32" s="214"/>
      <c r="AX32" s="214"/>
      <c r="AY32" s="214"/>
      <c r="AZ32" s="214"/>
      <c r="BA32" s="214"/>
      <c r="BB32" s="210"/>
      <c r="BC32" s="214"/>
      <c r="BD32" s="210"/>
      <c r="BE32" s="214" t="s">
        <v>198</v>
      </c>
      <c r="BF32" s="210"/>
      <c r="BG32" s="210"/>
      <c r="BH32" s="210"/>
      <c r="BI32" s="210"/>
      <c r="BJ32" s="214"/>
      <c r="BK32" s="214"/>
      <c r="BL32" s="214"/>
      <c r="BM32" s="214"/>
      <c r="BN32" s="214"/>
      <c r="BO32" s="214"/>
      <c r="BP32" s="214"/>
      <c r="BQ32" s="214"/>
      <c r="BR32" s="210"/>
      <c r="BS32" s="210"/>
      <c r="BT32" s="210"/>
      <c r="BU32" s="210"/>
      <c r="BV32" s="210"/>
      <c r="BW32" s="210" t="s">
        <v>199</v>
      </c>
      <c r="BX32" s="210"/>
      <c r="BY32" s="210"/>
      <c r="BZ32" s="210"/>
      <c r="CA32" s="210"/>
      <c r="CB32" s="214"/>
      <c r="CC32" s="214"/>
      <c r="CD32" s="214"/>
      <c r="CE32" s="214"/>
      <c r="CF32" s="214"/>
      <c r="CG32" s="214"/>
      <c r="CH32" s="214"/>
      <c r="CI32" s="214"/>
      <c r="CJ32" s="214"/>
      <c r="CK32" s="214"/>
      <c r="CL32" s="214"/>
      <c r="CM32" s="214"/>
      <c r="CN32" s="214"/>
      <c r="CO32" s="214" t="s">
        <v>200</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0" t="s">
        <v>201</v>
      </c>
      <c r="D33" s="490"/>
      <c r="E33" s="455" t="s">
        <v>202</v>
      </c>
      <c r="F33" s="455"/>
      <c r="G33" s="455"/>
      <c r="H33" s="455"/>
      <c r="I33" s="455"/>
      <c r="J33" s="455"/>
      <c r="K33" s="455"/>
      <c r="L33" s="455"/>
      <c r="M33" s="455"/>
      <c r="N33" s="455"/>
      <c r="O33" s="455"/>
      <c r="P33" s="455"/>
      <c r="Q33" s="455"/>
      <c r="R33" s="455"/>
      <c r="S33" s="455"/>
      <c r="T33" s="215"/>
      <c r="U33" s="490" t="s">
        <v>203</v>
      </c>
      <c r="V33" s="490"/>
      <c r="W33" s="455" t="s">
        <v>204</v>
      </c>
      <c r="X33" s="455"/>
      <c r="Y33" s="455"/>
      <c r="Z33" s="455"/>
      <c r="AA33" s="455"/>
      <c r="AB33" s="455"/>
      <c r="AC33" s="455"/>
      <c r="AD33" s="455"/>
      <c r="AE33" s="455"/>
      <c r="AF33" s="455"/>
      <c r="AG33" s="455"/>
      <c r="AH33" s="455"/>
      <c r="AI33" s="455"/>
      <c r="AJ33" s="455"/>
      <c r="AK33" s="455"/>
      <c r="AL33" s="215"/>
      <c r="AM33" s="490" t="s">
        <v>205</v>
      </c>
      <c r="AN33" s="490"/>
      <c r="AO33" s="455" t="s">
        <v>204</v>
      </c>
      <c r="AP33" s="455"/>
      <c r="AQ33" s="455"/>
      <c r="AR33" s="455"/>
      <c r="AS33" s="455"/>
      <c r="AT33" s="455"/>
      <c r="AU33" s="455"/>
      <c r="AV33" s="455"/>
      <c r="AW33" s="455"/>
      <c r="AX33" s="455"/>
      <c r="AY33" s="455"/>
      <c r="AZ33" s="455"/>
      <c r="BA33" s="455"/>
      <c r="BB33" s="455"/>
      <c r="BC33" s="455"/>
      <c r="BD33" s="216"/>
      <c r="BE33" s="455" t="s">
        <v>206</v>
      </c>
      <c r="BF33" s="455"/>
      <c r="BG33" s="455" t="s">
        <v>207</v>
      </c>
      <c r="BH33" s="455"/>
      <c r="BI33" s="455"/>
      <c r="BJ33" s="455"/>
      <c r="BK33" s="455"/>
      <c r="BL33" s="455"/>
      <c r="BM33" s="455"/>
      <c r="BN33" s="455"/>
      <c r="BO33" s="455"/>
      <c r="BP33" s="455"/>
      <c r="BQ33" s="455"/>
      <c r="BR33" s="455"/>
      <c r="BS33" s="455"/>
      <c r="BT33" s="455"/>
      <c r="BU33" s="455"/>
      <c r="BV33" s="216"/>
      <c r="BW33" s="490" t="s">
        <v>206</v>
      </c>
      <c r="BX33" s="490"/>
      <c r="BY33" s="455" t="s">
        <v>208</v>
      </c>
      <c r="BZ33" s="455"/>
      <c r="CA33" s="455"/>
      <c r="CB33" s="455"/>
      <c r="CC33" s="455"/>
      <c r="CD33" s="455"/>
      <c r="CE33" s="455"/>
      <c r="CF33" s="455"/>
      <c r="CG33" s="455"/>
      <c r="CH33" s="455"/>
      <c r="CI33" s="455"/>
      <c r="CJ33" s="455"/>
      <c r="CK33" s="455"/>
      <c r="CL33" s="455"/>
      <c r="CM33" s="455"/>
      <c r="CN33" s="215"/>
      <c r="CO33" s="490" t="s">
        <v>209</v>
      </c>
      <c r="CP33" s="490"/>
      <c r="CQ33" s="455" t="s">
        <v>210</v>
      </c>
      <c r="CR33" s="455"/>
      <c r="CS33" s="455"/>
      <c r="CT33" s="455"/>
      <c r="CU33" s="455"/>
      <c r="CV33" s="455"/>
      <c r="CW33" s="455"/>
      <c r="CX33" s="455"/>
      <c r="CY33" s="455"/>
      <c r="CZ33" s="455"/>
      <c r="DA33" s="455"/>
      <c r="DB33" s="455"/>
      <c r="DC33" s="455"/>
      <c r="DD33" s="455"/>
      <c r="DE33" s="455"/>
      <c r="DF33" s="215"/>
      <c r="DG33" s="651" t="s">
        <v>211</v>
      </c>
      <c r="DH33" s="651"/>
      <c r="DI33" s="217"/>
      <c r="DJ33" s="185"/>
      <c r="DK33" s="185"/>
      <c r="DL33" s="185"/>
      <c r="DM33" s="185"/>
      <c r="DN33" s="185"/>
      <c r="DO33" s="185"/>
    </row>
    <row r="34" spans="1:119" ht="32.25" customHeight="1" x14ac:dyDescent="0.15">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2</v>
      </c>
      <c r="V34" s="652"/>
      <c r="W34" s="653" t="str">
        <f>IF('各会計、関係団体の財政状況及び健全化判断比率'!B28="","",'各会計、関係団体の財政状況及び健全化判断比率'!B28)</f>
        <v>国民健康保険事業特別会計（事業勘定）</v>
      </c>
      <c r="X34" s="653"/>
      <c r="Y34" s="653"/>
      <c r="Z34" s="653"/>
      <c r="AA34" s="653"/>
      <c r="AB34" s="653"/>
      <c r="AC34" s="653"/>
      <c r="AD34" s="653"/>
      <c r="AE34" s="653"/>
      <c r="AF34" s="653"/>
      <c r="AG34" s="653"/>
      <c r="AH34" s="653"/>
      <c r="AI34" s="653"/>
      <c r="AJ34" s="653"/>
      <c r="AK34" s="653"/>
      <c r="AL34" s="213"/>
      <c r="AM34" s="652">
        <f>IF(AO34="","",MAX(C34:D43,U34:V43)+1)</f>
        <v>6</v>
      </c>
      <c r="AN34" s="652"/>
      <c r="AO34" s="653" t="str">
        <f>IF('各会計、関係団体の財政状況及び健全化判断比率'!B32="","",'各会計、関係団体の財政状況及び健全化判断比率'!B32)</f>
        <v>水道事業会計</v>
      </c>
      <c r="AP34" s="653"/>
      <c r="AQ34" s="653"/>
      <c r="AR34" s="653"/>
      <c r="AS34" s="653"/>
      <c r="AT34" s="653"/>
      <c r="AU34" s="653"/>
      <c r="AV34" s="653"/>
      <c r="AW34" s="653"/>
      <c r="AX34" s="653"/>
      <c r="AY34" s="653"/>
      <c r="AZ34" s="653"/>
      <c r="BA34" s="653"/>
      <c r="BB34" s="653"/>
      <c r="BC34" s="653"/>
      <c r="BD34" s="213"/>
      <c r="BE34" s="652" t="str">
        <f>IF(BG34="","",MAX(C34:D43,U34:V43,AM34:AN43)+1)</f>
        <v/>
      </c>
      <c r="BF34" s="652"/>
      <c r="BG34" s="653"/>
      <c r="BH34" s="653"/>
      <c r="BI34" s="653"/>
      <c r="BJ34" s="653"/>
      <c r="BK34" s="653"/>
      <c r="BL34" s="653"/>
      <c r="BM34" s="653"/>
      <c r="BN34" s="653"/>
      <c r="BO34" s="653"/>
      <c r="BP34" s="653"/>
      <c r="BQ34" s="653"/>
      <c r="BR34" s="653"/>
      <c r="BS34" s="653"/>
      <c r="BT34" s="653"/>
      <c r="BU34" s="653"/>
      <c r="BV34" s="213"/>
      <c r="BW34" s="652">
        <f>IF(BY34="","",MAX(C34:D43,U34:V43,AM34:AN43,BE34:BF43)+1)</f>
        <v>9</v>
      </c>
      <c r="BX34" s="652"/>
      <c r="BY34" s="653" t="str">
        <f>IF('各会計、関係団体の財政状況及び健全化判断比率'!B68="","",'各会計、関係団体の財政状況及び健全化判断比率'!B68)</f>
        <v>柏原羽曳野藤井寺消防組合（一般会計）</v>
      </c>
      <c r="BZ34" s="653"/>
      <c r="CA34" s="653"/>
      <c r="CB34" s="653"/>
      <c r="CC34" s="653"/>
      <c r="CD34" s="653"/>
      <c r="CE34" s="653"/>
      <c r="CF34" s="653"/>
      <c r="CG34" s="653"/>
      <c r="CH34" s="653"/>
      <c r="CI34" s="653"/>
      <c r="CJ34" s="653"/>
      <c r="CK34" s="653"/>
      <c r="CL34" s="653"/>
      <c r="CM34" s="653"/>
      <c r="CN34" s="213"/>
      <c r="CO34" s="652">
        <f>IF(CQ34="","",MAX(C34:D43,U34:V43,AM34:AN43,BE34:BF43,BW34:BX43)+1)</f>
        <v>18</v>
      </c>
      <c r="CP34" s="652"/>
      <c r="CQ34" s="653" t="str">
        <f>IF('各会計、関係団体の財政状況及び健全化判断比率'!BS7="","",'各会計、関係団体の財政状況及び健全化判断比率'!BS7)</f>
        <v>柏原市土地開発公社</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15">
      <c r="A35" s="186"/>
      <c r="B35" s="212"/>
      <c r="C35" s="652" t="str">
        <f>IF(E35="","",C34+1)</f>
        <v/>
      </c>
      <c r="D35" s="652"/>
      <c r="E35" s="653" t="str">
        <f>IF('各会計、関係団体の財政状況及び健全化判断比率'!B8="","",'各会計、関係団体の財政状況及び健全化判断比率'!B8)</f>
        <v/>
      </c>
      <c r="F35" s="653"/>
      <c r="G35" s="653"/>
      <c r="H35" s="653"/>
      <c r="I35" s="653"/>
      <c r="J35" s="653"/>
      <c r="K35" s="653"/>
      <c r="L35" s="653"/>
      <c r="M35" s="653"/>
      <c r="N35" s="653"/>
      <c r="O35" s="653"/>
      <c r="P35" s="653"/>
      <c r="Q35" s="653"/>
      <c r="R35" s="653"/>
      <c r="S35" s="653"/>
      <c r="T35" s="213"/>
      <c r="U35" s="652">
        <f>IF(W35="","",U34+1)</f>
        <v>3</v>
      </c>
      <c r="V35" s="652"/>
      <c r="W35" s="653" t="str">
        <f>IF('各会計、関係団体の財政状況及び健全化判断比率'!B29="","",'各会計、関係団体の財政状況及び健全化判断比率'!B29)</f>
        <v>国民健康保険事業特別会計（施設勘定堅上診療所）</v>
      </c>
      <c r="X35" s="653"/>
      <c r="Y35" s="653"/>
      <c r="Z35" s="653"/>
      <c r="AA35" s="653"/>
      <c r="AB35" s="653"/>
      <c r="AC35" s="653"/>
      <c r="AD35" s="653"/>
      <c r="AE35" s="653"/>
      <c r="AF35" s="653"/>
      <c r="AG35" s="653"/>
      <c r="AH35" s="653"/>
      <c r="AI35" s="653"/>
      <c r="AJ35" s="653"/>
      <c r="AK35" s="653"/>
      <c r="AL35" s="213"/>
      <c r="AM35" s="652">
        <f t="shared" ref="AM35:AM43" si="0">IF(AO35="","",AM34+1)</f>
        <v>7</v>
      </c>
      <c r="AN35" s="652"/>
      <c r="AO35" s="653" t="str">
        <f>IF('各会計、関係団体の財政状況及び健全化判断比率'!B33="","",'各会計、関係団体の財政状況及び健全化判断比率'!B33)</f>
        <v>市立柏原病院事業会計</v>
      </c>
      <c r="AP35" s="653"/>
      <c r="AQ35" s="653"/>
      <c r="AR35" s="653"/>
      <c r="AS35" s="653"/>
      <c r="AT35" s="653"/>
      <c r="AU35" s="653"/>
      <c r="AV35" s="653"/>
      <c r="AW35" s="653"/>
      <c r="AX35" s="653"/>
      <c r="AY35" s="653"/>
      <c r="AZ35" s="653"/>
      <c r="BA35" s="653"/>
      <c r="BB35" s="653"/>
      <c r="BC35" s="653"/>
      <c r="BD35" s="213"/>
      <c r="BE35" s="652" t="str">
        <f t="shared" ref="BE35:BE43" si="1">IF(BG35="","",BE34+1)</f>
        <v/>
      </c>
      <c r="BF35" s="652"/>
      <c r="BG35" s="653"/>
      <c r="BH35" s="653"/>
      <c r="BI35" s="653"/>
      <c r="BJ35" s="653"/>
      <c r="BK35" s="653"/>
      <c r="BL35" s="653"/>
      <c r="BM35" s="653"/>
      <c r="BN35" s="653"/>
      <c r="BO35" s="653"/>
      <c r="BP35" s="653"/>
      <c r="BQ35" s="653"/>
      <c r="BR35" s="653"/>
      <c r="BS35" s="653"/>
      <c r="BT35" s="653"/>
      <c r="BU35" s="653"/>
      <c r="BV35" s="213"/>
      <c r="BW35" s="652">
        <f t="shared" ref="BW35:BW43" si="2">IF(BY35="","",BW34+1)</f>
        <v>10</v>
      </c>
      <c r="BX35" s="652"/>
      <c r="BY35" s="653" t="str">
        <f>IF('各会計、関係団体の財政状況及び健全化判断比率'!B69="","",'各会計、関係団体の財政状況及び健全化判断比率'!B69)</f>
        <v>柏羽藤環境事業組合（一般会計）</v>
      </c>
      <c r="BZ35" s="653"/>
      <c r="CA35" s="653"/>
      <c r="CB35" s="653"/>
      <c r="CC35" s="653"/>
      <c r="CD35" s="653"/>
      <c r="CE35" s="653"/>
      <c r="CF35" s="653"/>
      <c r="CG35" s="653"/>
      <c r="CH35" s="653"/>
      <c r="CI35" s="653"/>
      <c r="CJ35" s="653"/>
      <c r="CK35" s="653"/>
      <c r="CL35" s="653"/>
      <c r="CM35" s="653"/>
      <c r="CN35" s="213"/>
      <c r="CO35" s="652" t="str">
        <f t="shared" ref="CO35:CO43" si="3">IF(CQ35="","",CO34+1)</f>
        <v/>
      </c>
      <c r="CP35" s="652"/>
      <c r="CQ35" s="653" t="str">
        <f>IF('各会計、関係団体の財政状況及び健全化判断比率'!BS8="","",'各会計、関係団体の財政状況及び健全化判断比率'!BS8)</f>
        <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15">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f t="shared" ref="U36:U43" si="4">IF(W36="","",U35+1)</f>
        <v>4</v>
      </c>
      <c r="V36" s="652"/>
      <c r="W36" s="653" t="str">
        <f>IF('各会計、関係団体の財政状況及び健全化判断比率'!B30="","",'各会計、関係団体の財政状況及び健全化判断比率'!B30)</f>
        <v>介護保険事業特別会計</v>
      </c>
      <c r="X36" s="653"/>
      <c r="Y36" s="653"/>
      <c r="Z36" s="653"/>
      <c r="AA36" s="653"/>
      <c r="AB36" s="653"/>
      <c r="AC36" s="653"/>
      <c r="AD36" s="653"/>
      <c r="AE36" s="653"/>
      <c r="AF36" s="653"/>
      <c r="AG36" s="653"/>
      <c r="AH36" s="653"/>
      <c r="AI36" s="653"/>
      <c r="AJ36" s="653"/>
      <c r="AK36" s="653"/>
      <c r="AL36" s="213"/>
      <c r="AM36" s="652">
        <f t="shared" si="0"/>
        <v>8</v>
      </c>
      <c r="AN36" s="652"/>
      <c r="AO36" s="653" t="str">
        <f>IF('各会計、関係団体の財政状況及び健全化判断比率'!B34="","",'各会計、関係団体の財政状況及び健全化判断比率'!B34)</f>
        <v>下水道事業会計</v>
      </c>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11</v>
      </c>
      <c r="BX36" s="652"/>
      <c r="BY36" s="653" t="str">
        <f>IF('各会計、関係団体の財政状況及び健全化判断比率'!B70="","",'各会計、関係団体の財政状況及び健全化判断比率'!B70)</f>
        <v>藤井寺市柏原市学校給食組合（一般会計）</v>
      </c>
      <c r="BZ36" s="653"/>
      <c r="CA36" s="653"/>
      <c r="CB36" s="653"/>
      <c r="CC36" s="653"/>
      <c r="CD36" s="653"/>
      <c r="CE36" s="653"/>
      <c r="CF36" s="653"/>
      <c r="CG36" s="653"/>
      <c r="CH36" s="653"/>
      <c r="CI36" s="653"/>
      <c r="CJ36" s="653"/>
      <c r="CK36" s="653"/>
      <c r="CL36" s="653"/>
      <c r="CM36" s="653"/>
      <c r="CN36" s="213"/>
      <c r="CO36" s="652" t="str">
        <f t="shared" si="3"/>
        <v/>
      </c>
      <c r="CP36" s="652"/>
      <c r="CQ36" s="653" t="str">
        <f>IF('各会計、関係団体の財政状況及び健全化判断比率'!BS9="","",'各会計、関係団体の財政状況及び健全化判断比率'!BS9)</f>
        <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15">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f t="shared" si="4"/>
        <v>5</v>
      </c>
      <c r="V37" s="652"/>
      <c r="W37" s="653" t="str">
        <f>IF('各会計、関係団体の財政状況及び健全化判断比率'!B31="","",'各会計、関係団体の財政状況及び健全化判断比率'!B31)</f>
        <v>後期高齢者医療事業特別会計</v>
      </c>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12</v>
      </c>
      <c r="BX37" s="652"/>
      <c r="BY37" s="653" t="str">
        <f>IF('各会計、関係団体の財政状況及び健全化判断比率'!B71="","",'各会計、関係団体の財政状況及び健全化判断比率'!B71)</f>
        <v>大和川右岸水防事務組合（一般会計）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15">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13</v>
      </c>
      <c r="BX38" s="652"/>
      <c r="BY38" s="653" t="str">
        <f>IF('各会計、関係団体の財政状況及び健全化判断比率'!B72="","",'各会計、関係団体の財政状況及び健全化判断比率'!B72)</f>
        <v>八尾市柏原市火葬場組合（一般会計）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15">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14</v>
      </c>
      <c r="BX39" s="652"/>
      <c r="BY39" s="653" t="str">
        <f>IF('各会計、関係団体の財政状況及び健全化判断比率'!B73="","",'各会計、関係団体の財政状況及び健全化判断比率'!B73)</f>
        <v>大阪府後期高齢者医療広域連合（一般会計）</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15">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f t="shared" si="2"/>
        <v>15</v>
      </c>
      <c r="BX40" s="652"/>
      <c r="BY40" s="653" t="str">
        <f>IF('各会計、関係団体の財政状況及び健全化判断比率'!B74="","",'各会計、関係団体の財政状況及び健全化判断比率'!B74)</f>
        <v>大阪府後期高齢者医療広域連合（後期高齢者医療特別会計）</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15">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f t="shared" si="2"/>
        <v>16</v>
      </c>
      <c r="BX41" s="652"/>
      <c r="BY41" s="653" t="str">
        <f>IF('各会計、関係団体の財政状況及び健全化判断比率'!B75="","",'各会計、関係団体の財政状況及び健全化判断比率'!B75)</f>
        <v>大阪広域水道企業団水道事業会計（水道用水供給事業）</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15">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f t="shared" si="2"/>
        <v>17</v>
      </c>
      <c r="BX42" s="652"/>
      <c r="BY42" s="653" t="str">
        <f>IF('各会計、関係団体の財政状況及び健全化判断比率'!B76="","",'各会計、関係団体の財政状況及び健全化判断比率'!B76)</f>
        <v>大阪広域水道企業団（工業用水道事業会計）</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15">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t="str">
        <f t="shared" si="2"/>
        <v/>
      </c>
      <c r="BX43" s="652"/>
      <c r="BY43" s="653" t="str">
        <f>IF('各会計、関係団体の財政状況及び健全化判断比率'!B77="","",'各会計、関係団体の財政状況及び健全化判断比率'!B77)</f>
        <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212</v>
      </c>
      <c r="C46" s="185"/>
      <c r="D46" s="185"/>
      <c r="E46" s="185" t="s">
        <v>213</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214</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215</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216</v>
      </c>
    </row>
    <row r="50" spans="5:5" x14ac:dyDescent="0.15">
      <c r="E50" s="187" t="s">
        <v>217</v>
      </c>
    </row>
    <row r="51" spans="5:5" x14ac:dyDescent="0.15">
      <c r="E51" s="187" t="s">
        <v>218</v>
      </c>
    </row>
    <row r="52" spans="5:5" x14ac:dyDescent="0.15">
      <c r="E52" s="187" t="s">
        <v>219</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j3JlYsdKWCy0fN9oH1KPHwEcaigNx8w3bkLAIbMsAcPztMc/j+vKVQYapFtDlfmDA7N2fy3JTFGrAQ+QVe1UfQ==" saltValue="wC7y+t/SeHLMMMncB4nUZ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567</v>
      </c>
      <c r="G33" s="29" t="s">
        <v>568</v>
      </c>
      <c r="H33" s="29" t="s">
        <v>569</v>
      </c>
      <c r="I33" s="29" t="s">
        <v>570</v>
      </c>
      <c r="J33" s="30" t="s">
        <v>571</v>
      </c>
      <c r="K33" s="22"/>
      <c r="L33" s="22"/>
      <c r="M33" s="22"/>
      <c r="N33" s="22"/>
      <c r="O33" s="22"/>
      <c r="P33" s="22"/>
    </row>
    <row r="34" spans="1:16" ht="39" customHeight="1" x14ac:dyDescent="0.15">
      <c r="A34" s="22"/>
      <c r="B34" s="31"/>
      <c r="C34" s="1240" t="s">
        <v>574</v>
      </c>
      <c r="D34" s="1240"/>
      <c r="E34" s="1241"/>
      <c r="F34" s="32" t="s">
        <v>575</v>
      </c>
      <c r="G34" s="33">
        <v>0</v>
      </c>
      <c r="H34" s="33" t="s">
        <v>576</v>
      </c>
      <c r="I34" s="33" t="s">
        <v>577</v>
      </c>
      <c r="J34" s="34" t="s">
        <v>578</v>
      </c>
      <c r="K34" s="22"/>
      <c r="L34" s="22"/>
      <c r="M34" s="22"/>
      <c r="N34" s="22"/>
      <c r="O34" s="22"/>
      <c r="P34" s="22"/>
    </row>
    <row r="35" spans="1:16" ht="39" customHeight="1" x14ac:dyDescent="0.15">
      <c r="A35" s="22"/>
      <c r="B35" s="35"/>
      <c r="C35" s="1234" t="s">
        <v>579</v>
      </c>
      <c r="D35" s="1235"/>
      <c r="E35" s="1236"/>
      <c r="F35" s="36" t="s">
        <v>580</v>
      </c>
      <c r="G35" s="37" t="s">
        <v>581</v>
      </c>
      <c r="H35" s="37" t="s">
        <v>582</v>
      </c>
      <c r="I35" s="37" t="s">
        <v>583</v>
      </c>
      <c r="J35" s="38" t="s">
        <v>584</v>
      </c>
      <c r="K35" s="22"/>
      <c r="L35" s="22"/>
      <c r="M35" s="22"/>
      <c r="N35" s="22"/>
      <c r="O35" s="22"/>
      <c r="P35" s="22"/>
    </row>
    <row r="36" spans="1:16" ht="39" customHeight="1" x14ac:dyDescent="0.15">
      <c r="A36" s="22"/>
      <c r="B36" s="35"/>
      <c r="C36" s="1234" t="s">
        <v>585</v>
      </c>
      <c r="D36" s="1235"/>
      <c r="E36" s="1236"/>
      <c r="F36" s="36">
        <v>15.2</v>
      </c>
      <c r="G36" s="37">
        <v>15.95</v>
      </c>
      <c r="H36" s="37">
        <v>17.11</v>
      </c>
      <c r="I36" s="37">
        <v>17.18</v>
      </c>
      <c r="J36" s="38">
        <v>16.89</v>
      </c>
      <c r="K36" s="22"/>
      <c r="L36" s="22"/>
      <c r="M36" s="22"/>
      <c r="N36" s="22"/>
      <c r="O36" s="22"/>
      <c r="P36" s="22"/>
    </row>
    <row r="37" spans="1:16" ht="39" customHeight="1" x14ac:dyDescent="0.15">
      <c r="A37" s="22"/>
      <c r="B37" s="35"/>
      <c r="C37" s="1234" t="s">
        <v>586</v>
      </c>
      <c r="D37" s="1235"/>
      <c r="E37" s="1236"/>
      <c r="F37" s="36">
        <v>0.08</v>
      </c>
      <c r="G37" s="37">
        <v>2.7</v>
      </c>
      <c r="H37" s="37">
        <v>1.2</v>
      </c>
      <c r="I37" s="37">
        <v>2.64</v>
      </c>
      <c r="J37" s="38">
        <v>3.96</v>
      </c>
      <c r="K37" s="22"/>
      <c r="L37" s="22"/>
      <c r="M37" s="22"/>
      <c r="N37" s="22"/>
      <c r="O37" s="22"/>
      <c r="P37" s="22"/>
    </row>
    <row r="38" spans="1:16" ht="39" customHeight="1" x14ac:dyDescent="0.15">
      <c r="A38" s="22"/>
      <c r="B38" s="35"/>
      <c r="C38" s="1234" t="s">
        <v>587</v>
      </c>
      <c r="D38" s="1235"/>
      <c r="E38" s="1236"/>
      <c r="F38" s="36">
        <v>0.36</v>
      </c>
      <c r="G38" s="37">
        <v>1.1499999999999999</v>
      </c>
      <c r="H38" s="37">
        <v>1.58</v>
      </c>
      <c r="I38" s="37">
        <v>2.04</v>
      </c>
      <c r="J38" s="38">
        <v>1.63</v>
      </c>
      <c r="K38" s="22"/>
      <c r="L38" s="22"/>
      <c r="M38" s="22"/>
      <c r="N38" s="22"/>
      <c r="O38" s="22"/>
      <c r="P38" s="22"/>
    </row>
    <row r="39" spans="1:16" ht="39" customHeight="1" x14ac:dyDescent="0.15">
      <c r="A39" s="22"/>
      <c r="B39" s="35"/>
      <c r="C39" s="1234" t="s">
        <v>588</v>
      </c>
      <c r="D39" s="1235"/>
      <c r="E39" s="1236"/>
      <c r="F39" s="36">
        <v>0.35</v>
      </c>
      <c r="G39" s="37">
        <v>0.39</v>
      </c>
      <c r="H39" s="37">
        <v>0.43</v>
      </c>
      <c r="I39" s="37">
        <v>0.35</v>
      </c>
      <c r="J39" s="38">
        <v>0.4</v>
      </c>
      <c r="K39" s="22"/>
      <c r="L39" s="22"/>
      <c r="M39" s="22"/>
      <c r="N39" s="22"/>
      <c r="O39" s="22"/>
      <c r="P39" s="22"/>
    </row>
    <row r="40" spans="1:16" ht="39" customHeight="1" x14ac:dyDescent="0.15">
      <c r="A40" s="22"/>
      <c r="B40" s="35"/>
      <c r="C40" s="1234" t="s">
        <v>589</v>
      </c>
      <c r="D40" s="1235"/>
      <c r="E40" s="1236"/>
      <c r="F40" s="36">
        <v>0.15</v>
      </c>
      <c r="G40" s="37">
        <v>0.16</v>
      </c>
      <c r="H40" s="37">
        <v>0.18</v>
      </c>
      <c r="I40" s="37">
        <v>0.19</v>
      </c>
      <c r="J40" s="38">
        <v>0.2</v>
      </c>
      <c r="K40" s="22"/>
      <c r="L40" s="22"/>
      <c r="M40" s="22"/>
      <c r="N40" s="22"/>
      <c r="O40" s="22"/>
      <c r="P40" s="22"/>
    </row>
    <row r="41" spans="1:16" ht="39" customHeight="1" x14ac:dyDescent="0.15">
      <c r="A41" s="22"/>
      <c r="B41" s="35"/>
      <c r="C41" s="1234" t="s">
        <v>590</v>
      </c>
      <c r="D41" s="1235"/>
      <c r="E41" s="1236"/>
      <c r="F41" s="36">
        <v>0</v>
      </c>
      <c r="G41" s="37">
        <v>0</v>
      </c>
      <c r="H41" s="37">
        <v>0</v>
      </c>
      <c r="I41" s="37">
        <v>0</v>
      </c>
      <c r="J41" s="38">
        <v>0</v>
      </c>
      <c r="K41" s="22"/>
      <c r="L41" s="22"/>
      <c r="M41" s="22"/>
      <c r="N41" s="22"/>
      <c r="O41" s="22"/>
      <c r="P41" s="22"/>
    </row>
    <row r="42" spans="1:16" ht="39" customHeight="1" x14ac:dyDescent="0.15">
      <c r="A42" s="22"/>
      <c r="B42" s="39"/>
      <c r="C42" s="1234" t="s">
        <v>591</v>
      </c>
      <c r="D42" s="1235"/>
      <c r="E42" s="1236"/>
      <c r="F42" s="36" t="s">
        <v>526</v>
      </c>
      <c r="G42" s="37" t="s">
        <v>526</v>
      </c>
      <c r="H42" s="37" t="s">
        <v>526</v>
      </c>
      <c r="I42" s="37" t="s">
        <v>526</v>
      </c>
      <c r="J42" s="38" t="s">
        <v>526</v>
      </c>
      <c r="K42" s="22"/>
      <c r="L42" s="22"/>
      <c r="M42" s="22"/>
      <c r="N42" s="22"/>
      <c r="O42" s="22"/>
      <c r="P42" s="22"/>
    </row>
    <row r="43" spans="1:16" ht="39" customHeight="1" thickBot="1" x14ac:dyDescent="0.2">
      <c r="A43" s="22"/>
      <c r="B43" s="40"/>
      <c r="C43" s="1237" t="s">
        <v>592</v>
      </c>
      <c r="D43" s="1238"/>
      <c r="E43" s="1239"/>
      <c r="F43" s="41" t="s">
        <v>526</v>
      </c>
      <c r="G43" s="42" t="s">
        <v>526</v>
      </c>
      <c r="H43" s="42" t="s">
        <v>526</v>
      </c>
      <c r="I43" s="42" t="s">
        <v>526</v>
      </c>
      <c r="J43" s="43" t="s">
        <v>526</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Cin5i0mkZsHQ0dS0eOrcvMd0Ine+4Evhz/Xmviu854zmivugAIxM/+g1FDFM+SLBJoV/psxtsMDnKFfR1WpD5A==" saltValue="aukRk7beDReZ7TbS/lOKo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election activeCell="C43" sqref="C43"/>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567</v>
      </c>
      <c r="L44" s="56" t="s">
        <v>568</v>
      </c>
      <c r="M44" s="56" t="s">
        <v>569</v>
      </c>
      <c r="N44" s="56" t="s">
        <v>570</v>
      </c>
      <c r="O44" s="57" t="s">
        <v>571</v>
      </c>
      <c r="P44" s="48"/>
      <c r="Q44" s="48"/>
      <c r="R44" s="48"/>
      <c r="S44" s="48"/>
      <c r="T44" s="48"/>
      <c r="U44" s="48"/>
    </row>
    <row r="45" spans="1:21" ht="30.75" customHeight="1" x14ac:dyDescent="0.15">
      <c r="A45" s="48"/>
      <c r="B45" s="1242" t="s">
        <v>11</v>
      </c>
      <c r="C45" s="1243"/>
      <c r="D45" s="58"/>
      <c r="E45" s="1248" t="s">
        <v>12</v>
      </c>
      <c r="F45" s="1248"/>
      <c r="G45" s="1248"/>
      <c r="H45" s="1248"/>
      <c r="I45" s="1248"/>
      <c r="J45" s="1249"/>
      <c r="K45" s="59">
        <v>2067</v>
      </c>
      <c r="L45" s="60">
        <v>2018</v>
      </c>
      <c r="M45" s="60">
        <v>2071</v>
      </c>
      <c r="N45" s="60">
        <v>2016</v>
      </c>
      <c r="O45" s="61">
        <v>1921</v>
      </c>
      <c r="P45" s="48"/>
      <c r="Q45" s="48"/>
      <c r="R45" s="48"/>
      <c r="S45" s="48"/>
      <c r="T45" s="48"/>
      <c r="U45" s="48"/>
    </row>
    <row r="46" spans="1:21" ht="30.75" customHeight="1" x14ac:dyDescent="0.15">
      <c r="A46" s="48"/>
      <c r="B46" s="1244"/>
      <c r="C46" s="1245"/>
      <c r="D46" s="62"/>
      <c r="E46" s="1250" t="s">
        <v>13</v>
      </c>
      <c r="F46" s="1250"/>
      <c r="G46" s="1250"/>
      <c r="H46" s="1250"/>
      <c r="I46" s="1250"/>
      <c r="J46" s="1251"/>
      <c r="K46" s="63" t="s">
        <v>526</v>
      </c>
      <c r="L46" s="64" t="s">
        <v>526</v>
      </c>
      <c r="M46" s="64" t="s">
        <v>526</v>
      </c>
      <c r="N46" s="64" t="s">
        <v>526</v>
      </c>
      <c r="O46" s="65" t="s">
        <v>526</v>
      </c>
      <c r="P46" s="48"/>
      <c r="Q46" s="48"/>
      <c r="R46" s="48"/>
      <c r="S46" s="48"/>
      <c r="T46" s="48"/>
      <c r="U46" s="48"/>
    </row>
    <row r="47" spans="1:21" ht="30.75" customHeight="1" x14ac:dyDescent="0.15">
      <c r="A47" s="48"/>
      <c r="B47" s="1244"/>
      <c r="C47" s="1245"/>
      <c r="D47" s="62"/>
      <c r="E47" s="1250" t="s">
        <v>14</v>
      </c>
      <c r="F47" s="1250"/>
      <c r="G47" s="1250"/>
      <c r="H47" s="1250"/>
      <c r="I47" s="1250"/>
      <c r="J47" s="1251"/>
      <c r="K47" s="63" t="s">
        <v>526</v>
      </c>
      <c r="L47" s="64" t="s">
        <v>526</v>
      </c>
      <c r="M47" s="64" t="s">
        <v>526</v>
      </c>
      <c r="N47" s="64" t="s">
        <v>526</v>
      </c>
      <c r="O47" s="65" t="s">
        <v>526</v>
      </c>
      <c r="P47" s="48"/>
      <c r="Q47" s="48"/>
      <c r="R47" s="48"/>
      <c r="S47" s="48"/>
      <c r="T47" s="48"/>
      <c r="U47" s="48"/>
    </row>
    <row r="48" spans="1:21" ht="30.75" customHeight="1" x14ac:dyDescent="0.15">
      <c r="A48" s="48"/>
      <c r="B48" s="1244"/>
      <c r="C48" s="1245"/>
      <c r="D48" s="62"/>
      <c r="E48" s="1250" t="s">
        <v>15</v>
      </c>
      <c r="F48" s="1250"/>
      <c r="G48" s="1250"/>
      <c r="H48" s="1250"/>
      <c r="I48" s="1250"/>
      <c r="J48" s="1251"/>
      <c r="K48" s="63">
        <v>1337</v>
      </c>
      <c r="L48" s="64">
        <v>1249</v>
      </c>
      <c r="M48" s="64">
        <v>844</v>
      </c>
      <c r="N48" s="64">
        <v>859</v>
      </c>
      <c r="O48" s="65">
        <v>845</v>
      </c>
      <c r="P48" s="48"/>
      <c r="Q48" s="48"/>
      <c r="R48" s="48"/>
      <c r="S48" s="48"/>
      <c r="T48" s="48"/>
      <c r="U48" s="48"/>
    </row>
    <row r="49" spans="1:21" ht="30.75" customHeight="1" x14ac:dyDescent="0.15">
      <c r="A49" s="48"/>
      <c r="B49" s="1244"/>
      <c r="C49" s="1245"/>
      <c r="D49" s="62"/>
      <c r="E49" s="1250" t="s">
        <v>16</v>
      </c>
      <c r="F49" s="1250"/>
      <c r="G49" s="1250"/>
      <c r="H49" s="1250"/>
      <c r="I49" s="1250"/>
      <c r="J49" s="1251"/>
      <c r="K49" s="63">
        <v>278</v>
      </c>
      <c r="L49" s="64">
        <v>293</v>
      </c>
      <c r="M49" s="64">
        <v>281</v>
      </c>
      <c r="N49" s="64">
        <v>273</v>
      </c>
      <c r="O49" s="65">
        <v>178</v>
      </c>
      <c r="P49" s="48"/>
      <c r="Q49" s="48"/>
      <c r="R49" s="48"/>
      <c r="S49" s="48"/>
      <c r="T49" s="48"/>
      <c r="U49" s="48"/>
    </row>
    <row r="50" spans="1:21" ht="30.75" customHeight="1" x14ac:dyDescent="0.15">
      <c r="A50" s="48"/>
      <c r="B50" s="1244"/>
      <c r="C50" s="1245"/>
      <c r="D50" s="62"/>
      <c r="E50" s="1250" t="s">
        <v>17</v>
      </c>
      <c r="F50" s="1250"/>
      <c r="G50" s="1250"/>
      <c r="H50" s="1250"/>
      <c r="I50" s="1250"/>
      <c r="J50" s="1251"/>
      <c r="K50" s="63" t="s">
        <v>526</v>
      </c>
      <c r="L50" s="64" t="s">
        <v>526</v>
      </c>
      <c r="M50" s="64" t="s">
        <v>526</v>
      </c>
      <c r="N50" s="64" t="s">
        <v>526</v>
      </c>
      <c r="O50" s="65" t="s">
        <v>526</v>
      </c>
      <c r="P50" s="48"/>
      <c r="Q50" s="48"/>
      <c r="R50" s="48"/>
      <c r="S50" s="48"/>
      <c r="T50" s="48"/>
      <c r="U50" s="48"/>
    </row>
    <row r="51" spans="1:21" ht="30.75" customHeight="1" x14ac:dyDescent="0.15">
      <c r="A51" s="48"/>
      <c r="B51" s="1246"/>
      <c r="C51" s="1247"/>
      <c r="D51" s="66"/>
      <c r="E51" s="1250" t="s">
        <v>18</v>
      </c>
      <c r="F51" s="1250"/>
      <c r="G51" s="1250"/>
      <c r="H51" s="1250"/>
      <c r="I51" s="1250"/>
      <c r="J51" s="1251"/>
      <c r="K51" s="63">
        <v>0</v>
      </c>
      <c r="L51" s="64">
        <v>0</v>
      </c>
      <c r="M51" s="64">
        <v>0</v>
      </c>
      <c r="N51" s="64" t="s">
        <v>526</v>
      </c>
      <c r="O51" s="65" t="s">
        <v>526</v>
      </c>
      <c r="P51" s="48"/>
      <c r="Q51" s="48"/>
      <c r="R51" s="48"/>
      <c r="S51" s="48"/>
      <c r="T51" s="48"/>
      <c r="U51" s="48"/>
    </row>
    <row r="52" spans="1:21" ht="30.75" customHeight="1" x14ac:dyDescent="0.15">
      <c r="A52" s="48"/>
      <c r="B52" s="1252" t="s">
        <v>19</v>
      </c>
      <c r="C52" s="1253"/>
      <c r="D52" s="66"/>
      <c r="E52" s="1250" t="s">
        <v>20</v>
      </c>
      <c r="F52" s="1250"/>
      <c r="G52" s="1250"/>
      <c r="H52" s="1250"/>
      <c r="I52" s="1250"/>
      <c r="J52" s="1251"/>
      <c r="K52" s="63">
        <v>2514</v>
      </c>
      <c r="L52" s="64">
        <v>2388</v>
      </c>
      <c r="M52" s="64">
        <v>2417</v>
      </c>
      <c r="N52" s="64">
        <v>2485</v>
      </c>
      <c r="O52" s="65">
        <v>2482</v>
      </c>
      <c r="P52" s="48"/>
      <c r="Q52" s="48"/>
      <c r="R52" s="48"/>
      <c r="S52" s="48"/>
      <c r="T52" s="48"/>
      <c r="U52" s="48"/>
    </row>
    <row r="53" spans="1:21" ht="30.75" customHeight="1" thickBot="1" x14ac:dyDescent="0.2">
      <c r="A53" s="48"/>
      <c r="B53" s="1254" t="s">
        <v>21</v>
      </c>
      <c r="C53" s="1255"/>
      <c r="D53" s="67"/>
      <c r="E53" s="1256" t="s">
        <v>22</v>
      </c>
      <c r="F53" s="1256"/>
      <c r="G53" s="1256"/>
      <c r="H53" s="1256"/>
      <c r="I53" s="1256"/>
      <c r="J53" s="1257"/>
      <c r="K53" s="68">
        <v>1168</v>
      </c>
      <c r="L53" s="69">
        <v>1172</v>
      </c>
      <c r="M53" s="69">
        <v>779</v>
      </c>
      <c r="N53" s="69">
        <v>663</v>
      </c>
      <c r="O53" s="70">
        <v>462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593</v>
      </c>
      <c r="L56" s="80" t="s">
        <v>594</v>
      </c>
      <c r="M56" s="80" t="s">
        <v>595</v>
      </c>
      <c r="N56" s="80" t="s">
        <v>596</v>
      </c>
      <c r="O56" s="81" t="s">
        <v>597</v>
      </c>
      <c r="P56" s="48"/>
      <c r="Q56" s="48"/>
      <c r="R56" s="48"/>
      <c r="S56" s="48"/>
      <c r="T56" s="48"/>
      <c r="U56" s="48"/>
    </row>
    <row r="57" spans="1:21" ht="31.5" customHeight="1" x14ac:dyDescent="0.15">
      <c r="B57" s="1258" t="s">
        <v>25</v>
      </c>
      <c r="C57" s="1259"/>
      <c r="D57" s="1262" t="s">
        <v>26</v>
      </c>
      <c r="E57" s="1263"/>
      <c r="F57" s="1263"/>
      <c r="G57" s="1263"/>
      <c r="H57" s="1263"/>
      <c r="I57" s="1263"/>
      <c r="J57" s="1264"/>
      <c r="K57" s="82" t="s">
        <v>615</v>
      </c>
      <c r="L57" s="83" t="s">
        <v>615</v>
      </c>
      <c r="M57" s="83" t="s">
        <v>615</v>
      </c>
      <c r="N57" s="83" t="s">
        <v>615</v>
      </c>
      <c r="O57" s="84" t="s">
        <v>615</v>
      </c>
    </row>
    <row r="58" spans="1:21" ht="31.5" customHeight="1" thickBot="1" x14ac:dyDescent="0.2">
      <c r="B58" s="1260"/>
      <c r="C58" s="1261"/>
      <c r="D58" s="1265" t="s">
        <v>27</v>
      </c>
      <c r="E58" s="1266"/>
      <c r="F58" s="1266"/>
      <c r="G58" s="1266"/>
      <c r="H58" s="1266"/>
      <c r="I58" s="1266"/>
      <c r="J58" s="1267"/>
      <c r="K58" s="85" t="s">
        <v>615</v>
      </c>
      <c r="L58" s="86" t="s">
        <v>615</v>
      </c>
      <c r="M58" s="86" t="s">
        <v>615</v>
      </c>
      <c r="N58" s="86" t="s">
        <v>615</v>
      </c>
      <c r="O58" s="87" t="s">
        <v>615</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4ojT/DNSkrXOie1RsIPYdaMqDU4Yf6xC4wTkRvdf+E/QEbHBBsmFA4omTfonT4qIFjkJPbxpC3cpbXouKaYbig==" saltValue="lK9StMzor655DXJjCvwHL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567</v>
      </c>
      <c r="J40" s="99" t="s">
        <v>568</v>
      </c>
      <c r="K40" s="99" t="s">
        <v>569</v>
      </c>
      <c r="L40" s="99" t="s">
        <v>570</v>
      </c>
      <c r="M40" s="100" t="s">
        <v>571</v>
      </c>
    </row>
    <row r="41" spans="2:13" ht="27.75" customHeight="1" x14ac:dyDescent="0.15">
      <c r="B41" s="1268" t="s">
        <v>30</v>
      </c>
      <c r="C41" s="1269"/>
      <c r="D41" s="101"/>
      <c r="E41" s="1274" t="s">
        <v>31</v>
      </c>
      <c r="F41" s="1274"/>
      <c r="G41" s="1274"/>
      <c r="H41" s="1275"/>
      <c r="I41" s="102">
        <v>20234</v>
      </c>
      <c r="J41" s="103">
        <v>20043</v>
      </c>
      <c r="K41" s="103">
        <v>19437</v>
      </c>
      <c r="L41" s="103">
        <v>18899</v>
      </c>
      <c r="M41" s="104">
        <v>19183</v>
      </c>
    </row>
    <row r="42" spans="2:13" ht="27.75" customHeight="1" x14ac:dyDescent="0.15">
      <c r="B42" s="1270"/>
      <c r="C42" s="1271"/>
      <c r="D42" s="105"/>
      <c r="E42" s="1276" t="s">
        <v>32</v>
      </c>
      <c r="F42" s="1276"/>
      <c r="G42" s="1276"/>
      <c r="H42" s="1277"/>
      <c r="I42" s="106">
        <v>208</v>
      </c>
      <c r="J42" s="107">
        <v>322</v>
      </c>
      <c r="K42" s="107">
        <v>639</v>
      </c>
      <c r="L42" s="107">
        <v>626</v>
      </c>
      <c r="M42" s="108">
        <v>302</v>
      </c>
    </row>
    <row r="43" spans="2:13" ht="27.75" customHeight="1" x14ac:dyDescent="0.15">
      <c r="B43" s="1270"/>
      <c r="C43" s="1271"/>
      <c r="D43" s="105"/>
      <c r="E43" s="1276" t="s">
        <v>33</v>
      </c>
      <c r="F43" s="1276"/>
      <c r="G43" s="1276"/>
      <c r="H43" s="1277"/>
      <c r="I43" s="106">
        <v>15817</v>
      </c>
      <c r="J43" s="107">
        <v>14639</v>
      </c>
      <c r="K43" s="107">
        <v>13267</v>
      </c>
      <c r="L43" s="107">
        <v>12279</v>
      </c>
      <c r="M43" s="108">
        <v>11509</v>
      </c>
    </row>
    <row r="44" spans="2:13" ht="27.75" customHeight="1" x14ac:dyDescent="0.15">
      <c r="B44" s="1270"/>
      <c r="C44" s="1271"/>
      <c r="D44" s="105"/>
      <c r="E44" s="1276" t="s">
        <v>34</v>
      </c>
      <c r="F44" s="1276"/>
      <c r="G44" s="1276"/>
      <c r="H44" s="1277"/>
      <c r="I44" s="106">
        <v>1266</v>
      </c>
      <c r="J44" s="107">
        <v>1059</v>
      </c>
      <c r="K44" s="107">
        <v>836</v>
      </c>
      <c r="L44" s="107">
        <v>643</v>
      </c>
      <c r="M44" s="108">
        <v>706</v>
      </c>
    </row>
    <row r="45" spans="2:13" ht="27.75" customHeight="1" x14ac:dyDescent="0.15">
      <c r="B45" s="1270"/>
      <c r="C45" s="1271"/>
      <c r="D45" s="105"/>
      <c r="E45" s="1276" t="s">
        <v>35</v>
      </c>
      <c r="F45" s="1276"/>
      <c r="G45" s="1276"/>
      <c r="H45" s="1277"/>
      <c r="I45" s="106">
        <v>3276</v>
      </c>
      <c r="J45" s="107">
        <v>3045</v>
      </c>
      <c r="K45" s="107">
        <v>2846</v>
      </c>
      <c r="L45" s="107">
        <v>2648</v>
      </c>
      <c r="M45" s="108">
        <v>2723</v>
      </c>
    </row>
    <row r="46" spans="2:13" ht="27.75" customHeight="1" x14ac:dyDescent="0.15">
      <c r="B46" s="1270"/>
      <c r="C46" s="1271"/>
      <c r="D46" s="109"/>
      <c r="E46" s="1276" t="s">
        <v>36</v>
      </c>
      <c r="F46" s="1276"/>
      <c r="G46" s="1276"/>
      <c r="H46" s="1277"/>
      <c r="I46" s="106">
        <v>226</v>
      </c>
      <c r="J46" s="107">
        <v>102</v>
      </c>
      <c r="K46" s="107">
        <v>102</v>
      </c>
      <c r="L46" s="107">
        <v>101</v>
      </c>
      <c r="M46" s="108">
        <v>22</v>
      </c>
    </row>
    <row r="47" spans="2:13" ht="27.75" customHeight="1" x14ac:dyDescent="0.15">
      <c r="B47" s="1270"/>
      <c r="C47" s="1271"/>
      <c r="D47" s="110"/>
      <c r="E47" s="1278" t="s">
        <v>37</v>
      </c>
      <c r="F47" s="1279"/>
      <c r="G47" s="1279"/>
      <c r="H47" s="1280"/>
      <c r="I47" s="106" t="s">
        <v>526</v>
      </c>
      <c r="J47" s="107" t="s">
        <v>526</v>
      </c>
      <c r="K47" s="107" t="s">
        <v>526</v>
      </c>
      <c r="L47" s="107" t="s">
        <v>526</v>
      </c>
      <c r="M47" s="108" t="s">
        <v>526</v>
      </c>
    </row>
    <row r="48" spans="2:13" ht="27.75" customHeight="1" x14ac:dyDescent="0.15">
      <c r="B48" s="1270"/>
      <c r="C48" s="1271"/>
      <c r="D48" s="105"/>
      <c r="E48" s="1276" t="s">
        <v>38</v>
      </c>
      <c r="F48" s="1276"/>
      <c r="G48" s="1276"/>
      <c r="H48" s="1277"/>
      <c r="I48" s="106" t="s">
        <v>526</v>
      </c>
      <c r="J48" s="107" t="s">
        <v>526</v>
      </c>
      <c r="K48" s="107" t="s">
        <v>526</v>
      </c>
      <c r="L48" s="107" t="s">
        <v>526</v>
      </c>
      <c r="M48" s="108" t="s">
        <v>526</v>
      </c>
    </row>
    <row r="49" spans="2:13" ht="27.75" customHeight="1" x14ac:dyDescent="0.15">
      <c r="B49" s="1272"/>
      <c r="C49" s="1273"/>
      <c r="D49" s="105"/>
      <c r="E49" s="1276" t="s">
        <v>39</v>
      </c>
      <c r="F49" s="1276"/>
      <c r="G49" s="1276"/>
      <c r="H49" s="1277"/>
      <c r="I49" s="106" t="s">
        <v>526</v>
      </c>
      <c r="J49" s="107" t="s">
        <v>526</v>
      </c>
      <c r="K49" s="107" t="s">
        <v>526</v>
      </c>
      <c r="L49" s="107" t="s">
        <v>526</v>
      </c>
      <c r="M49" s="108" t="s">
        <v>526</v>
      </c>
    </row>
    <row r="50" spans="2:13" ht="27.75" customHeight="1" x14ac:dyDescent="0.15">
      <c r="B50" s="1281" t="s">
        <v>40</v>
      </c>
      <c r="C50" s="1282"/>
      <c r="D50" s="111"/>
      <c r="E50" s="1276" t="s">
        <v>41</v>
      </c>
      <c r="F50" s="1276"/>
      <c r="G50" s="1276"/>
      <c r="H50" s="1277"/>
      <c r="I50" s="106">
        <v>3237</v>
      </c>
      <c r="J50" s="107">
        <v>2843</v>
      </c>
      <c r="K50" s="107">
        <v>3183</v>
      </c>
      <c r="L50" s="107">
        <v>3456</v>
      </c>
      <c r="M50" s="108">
        <v>3909</v>
      </c>
    </row>
    <row r="51" spans="2:13" ht="27.75" customHeight="1" x14ac:dyDescent="0.15">
      <c r="B51" s="1270"/>
      <c r="C51" s="1271"/>
      <c r="D51" s="105"/>
      <c r="E51" s="1276" t="s">
        <v>42</v>
      </c>
      <c r="F51" s="1276"/>
      <c r="G51" s="1276"/>
      <c r="H51" s="1277"/>
      <c r="I51" s="106">
        <v>6373</v>
      </c>
      <c r="J51" s="107">
        <v>6236</v>
      </c>
      <c r="K51" s="107">
        <v>5866</v>
      </c>
      <c r="L51" s="107">
        <v>5493</v>
      </c>
      <c r="M51" s="108">
        <v>5122</v>
      </c>
    </row>
    <row r="52" spans="2:13" ht="27.75" customHeight="1" x14ac:dyDescent="0.15">
      <c r="B52" s="1272"/>
      <c r="C52" s="1273"/>
      <c r="D52" s="105"/>
      <c r="E52" s="1276" t="s">
        <v>43</v>
      </c>
      <c r="F52" s="1276"/>
      <c r="G52" s="1276"/>
      <c r="H52" s="1277"/>
      <c r="I52" s="106">
        <v>27311</v>
      </c>
      <c r="J52" s="107">
        <v>27612</v>
      </c>
      <c r="K52" s="107">
        <v>27241</v>
      </c>
      <c r="L52" s="107">
        <v>26767</v>
      </c>
      <c r="M52" s="108">
        <v>26401</v>
      </c>
    </row>
    <row r="53" spans="2:13" ht="27.75" customHeight="1" thickBot="1" x14ac:dyDescent="0.2">
      <c r="B53" s="1283" t="s">
        <v>44</v>
      </c>
      <c r="C53" s="1284"/>
      <c r="D53" s="112"/>
      <c r="E53" s="1285" t="s">
        <v>45</v>
      </c>
      <c r="F53" s="1285"/>
      <c r="G53" s="1285"/>
      <c r="H53" s="1286"/>
      <c r="I53" s="113">
        <v>4105</v>
      </c>
      <c r="J53" s="114">
        <v>2519</v>
      </c>
      <c r="K53" s="114">
        <v>838</v>
      </c>
      <c r="L53" s="114">
        <v>-519</v>
      </c>
      <c r="M53" s="115">
        <v>-985</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1s0slVJFdWCs9C2sS5EJhwY8seXJenX75QSEpgg2YPxD/Ab8UlXRMEZuy26BlW9ULchHmgqMukNIQ2JFjL2QDQ==" saltValue="q8+N1RR8v+ciCBSnpEbEk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569</v>
      </c>
      <c r="G54" s="124" t="s">
        <v>570</v>
      </c>
      <c r="H54" s="125" t="s">
        <v>571</v>
      </c>
    </row>
    <row r="55" spans="2:8" ht="52.5" customHeight="1" x14ac:dyDescent="0.15">
      <c r="B55" s="126"/>
      <c r="C55" s="1295" t="s">
        <v>48</v>
      </c>
      <c r="D55" s="1295"/>
      <c r="E55" s="1296"/>
      <c r="F55" s="127">
        <v>1681</v>
      </c>
      <c r="G55" s="127">
        <v>1786</v>
      </c>
      <c r="H55" s="128">
        <v>2086</v>
      </c>
    </row>
    <row r="56" spans="2:8" ht="52.5" customHeight="1" x14ac:dyDescent="0.15">
      <c r="B56" s="129"/>
      <c r="C56" s="1297" t="s">
        <v>49</v>
      </c>
      <c r="D56" s="1297"/>
      <c r="E56" s="1298"/>
      <c r="F56" s="130">
        <v>0</v>
      </c>
      <c r="G56" s="130">
        <v>0</v>
      </c>
      <c r="H56" s="131">
        <v>0</v>
      </c>
    </row>
    <row r="57" spans="2:8" ht="53.25" customHeight="1" x14ac:dyDescent="0.15">
      <c r="B57" s="129"/>
      <c r="C57" s="1299" t="s">
        <v>50</v>
      </c>
      <c r="D57" s="1299"/>
      <c r="E57" s="1300"/>
      <c r="F57" s="132">
        <v>1329</v>
      </c>
      <c r="G57" s="132">
        <v>1333</v>
      </c>
      <c r="H57" s="133">
        <v>1273</v>
      </c>
    </row>
    <row r="58" spans="2:8" ht="45.75" customHeight="1" x14ac:dyDescent="0.15">
      <c r="B58" s="134"/>
      <c r="C58" s="1287" t="s">
        <v>610</v>
      </c>
      <c r="D58" s="1288"/>
      <c r="E58" s="1289"/>
      <c r="F58" s="135">
        <v>320</v>
      </c>
      <c r="G58" s="135">
        <v>320</v>
      </c>
      <c r="H58" s="136">
        <v>320</v>
      </c>
    </row>
    <row r="59" spans="2:8" ht="45.75" customHeight="1" x14ac:dyDescent="0.15">
      <c r="B59" s="134"/>
      <c r="C59" s="1287" t="s">
        <v>611</v>
      </c>
      <c r="D59" s="1288"/>
      <c r="E59" s="1289"/>
      <c r="F59" s="135">
        <v>294</v>
      </c>
      <c r="G59" s="135">
        <v>295</v>
      </c>
      <c r="H59" s="136">
        <v>306</v>
      </c>
    </row>
    <row r="60" spans="2:8" ht="45.75" customHeight="1" x14ac:dyDescent="0.15">
      <c r="B60" s="134"/>
      <c r="C60" s="1287" t="s">
        <v>612</v>
      </c>
      <c r="D60" s="1288"/>
      <c r="E60" s="1289"/>
      <c r="F60" s="135">
        <v>229</v>
      </c>
      <c r="G60" s="135">
        <v>229</v>
      </c>
      <c r="H60" s="136">
        <v>230</v>
      </c>
    </row>
    <row r="61" spans="2:8" ht="45.75" customHeight="1" x14ac:dyDescent="0.15">
      <c r="B61" s="134"/>
      <c r="C61" s="1287" t="s">
        <v>613</v>
      </c>
      <c r="D61" s="1288"/>
      <c r="E61" s="1289"/>
      <c r="F61" s="135">
        <v>274</v>
      </c>
      <c r="G61" s="135">
        <v>275</v>
      </c>
      <c r="H61" s="136">
        <v>202</v>
      </c>
    </row>
    <row r="62" spans="2:8" ht="45.75" customHeight="1" thickBot="1" x14ac:dyDescent="0.2">
      <c r="B62" s="137"/>
      <c r="C62" s="1290" t="s">
        <v>614</v>
      </c>
      <c r="D62" s="1291"/>
      <c r="E62" s="1292"/>
      <c r="F62" s="138">
        <v>65</v>
      </c>
      <c r="G62" s="138">
        <v>65</v>
      </c>
      <c r="H62" s="139">
        <v>65</v>
      </c>
    </row>
    <row r="63" spans="2:8" ht="52.5" customHeight="1" thickBot="1" x14ac:dyDescent="0.2">
      <c r="B63" s="140"/>
      <c r="C63" s="1293" t="s">
        <v>51</v>
      </c>
      <c r="D63" s="1293"/>
      <c r="E63" s="1294"/>
      <c r="F63" s="141">
        <v>3011</v>
      </c>
      <c r="G63" s="141">
        <v>3119</v>
      </c>
      <c r="H63" s="142">
        <v>3359</v>
      </c>
    </row>
    <row r="64" spans="2:8" ht="15" customHeight="1" x14ac:dyDescent="0.15"/>
    <row r="65" ht="0" hidden="1" customHeight="1" x14ac:dyDescent="0.15"/>
    <row r="66" ht="0" hidden="1" customHeight="1" x14ac:dyDescent="0.15"/>
  </sheetData>
  <sheetProtection algorithmName="SHA-512" hashValue="quRQ8AI2oAutWjvUVC015gdiCrecSG1B6deR60P5H57l+0eJ/deQinI6WTAXld0CZvpBJjwRih8Oem0IeCOZFA==" saltValue="8eS66rzCl0tCoOS86ArzO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617</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617</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618</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619</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01" t="s">
        <v>620</v>
      </c>
      <c r="AO43" s="1302"/>
      <c r="AP43" s="1302"/>
      <c r="AQ43" s="1302"/>
      <c r="AR43" s="1302"/>
      <c r="AS43" s="1302"/>
      <c r="AT43" s="1302"/>
      <c r="AU43" s="1302"/>
      <c r="AV43" s="1302"/>
      <c r="AW43" s="1302"/>
      <c r="AX43" s="1302"/>
      <c r="AY43" s="1302"/>
      <c r="AZ43" s="1302"/>
      <c r="BA43" s="1302"/>
      <c r="BB43" s="1302"/>
      <c r="BC43" s="1302"/>
      <c r="BD43" s="1302"/>
      <c r="BE43" s="1302"/>
      <c r="BF43" s="1302"/>
      <c r="BG43" s="1302"/>
      <c r="BH43" s="1302"/>
      <c r="BI43" s="1302"/>
      <c r="BJ43" s="1302"/>
      <c r="BK43" s="1302"/>
      <c r="BL43" s="1302"/>
      <c r="BM43" s="1302"/>
      <c r="BN43" s="1302"/>
      <c r="BO43" s="1302"/>
      <c r="BP43" s="1302"/>
      <c r="BQ43" s="1302"/>
      <c r="BR43" s="1302"/>
      <c r="BS43" s="1302"/>
      <c r="BT43" s="1302"/>
      <c r="BU43" s="1302"/>
      <c r="BV43" s="1302"/>
      <c r="BW43" s="1302"/>
      <c r="BX43" s="1302"/>
      <c r="BY43" s="1302"/>
      <c r="BZ43" s="1302"/>
      <c r="CA43" s="1302"/>
      <c r="CB43" s="1302"/>
      <c r="CC43" s="1302"/>
      <c r="CD43" s="1302"/>
      <c r="CE43" s="1302"/>
      <c r="CF43" s="1302"/>
      <c r="CG43" s="1302"/>
      <c r="CH43" s="1302"/>
      <c r="CI43" s="1302"/>
      <c r="CJ43" s="1302"/>
      <c r="CK43" s="1302"/>
      <c r="CL43" s="1302"/>
      <c r="CM43" s="1302"/>
      <c r="CN43" s="1302"/>
      <c r="CO43" s="1302"/>
      <c r="CP43" s="1302"/>
      <c r="CQ43" s="1302"/>
      <c r="CR43" s="1302"/>
      <c r="CS43" s="1302"/>
      <c r="CT43" s="1302"/>
      <c r="CU43" s="1302"/>
      <c r="CV43" s="1302"/>
      <c r="CW43" s="1302"/>
      <c r="CX43" s="1302"/>
      <c r="CY43" s="1302"/>
      <c r="CZ43" s="1302"/>
      <c r="DA43" s="1302"/>
      <c r="DB43" s="1302"/>
      <c r="DC43" s="1303"/>
    </row>
    <row r="44" spans="2:109" x14ac:dyDescent="0.15">
      <c r="B44" s="394"/>
      <c r="AN44" s="1304"/>
      <c r="AO44" s="1305"/>
      <c r="AP44" s="1305"/>
      <c r="AQ44" s="1305"/>
      <c r="AR44" s="1305"/>
      <c r="AS44" s="1305"/>
      <c r="AT44" s="1305"/>
      <c r="AU44" s="1305"/>
      <c r="AV44" s="1305"/>
      <c r="AW44" s="1305"/>
      <c r="AX44" s="1305"/>
      <c r="AY44" s="1305"/>
      <c r="AZ44" s="1305"/>
      <c r="BA44" s="1305"/>
      <c r="BB44" s="1305"/>
      <c r="BC44" s="1305"/>
      <c r="BD44" s="1305"/>
      <c r="BE44" s="1305"/>
      <c r="BF44" s="1305"/>
      <c r="BG44" s="1305"/>
      <c r="BH44" s="1305"/>
      <c r="BI44" s="1305"/>
      <c r="BJ44" s="1305"/>
      <c r="BK44" s="1305"/>
      <c r="BL44" s="1305"/>
      <c r="BM44" s="1305"/>
      <c r="BN44" s="1305"/>
      <c r="BO44" s="1305"/>
      <c r="BP44" s="1305"/>
      <c r="BQ44" s="1305"/>
      <c r="BR44" s="1305"/>
      <c r="BS44" s="1305"/>
      <c r="BT44" s="1305"/>
      <c r="BU44" s="1305"/>
      <c r="BV44" s="1305"/>
      <c r="BW44" s="1305"/>
      <c r="BX44" s="1305"/>
      <c r="BY44" s="1305"/>
      <c r="BZ44" s="1305"/>
      <c r="CA44" s="1305"/>
      <c r="CB44" s="1305"/>
      <c r="CC44" s="1305"/>
      <c r="CD44" s="1305"/>
      <c r="CE44" s="1305"/>
      <c r="CF44" s="1305"/>
      <c r="CG44" s="1305"/>
      <c r="CH44" s="1305"/>
      <c r="CI44" s="1305"/>
      <c r="CJ44" s="1305"/>
      <c r="CK44" s="1305"/>
      <c r="CL44" s="1305"/>
      <c r="CM44" s="1305"/>
      <c r="CN44" s="1305"/>
      <c r="CO44" s="1305"/>
      <c r="CP44" s="1305"/>
      <c r="CQ44" s="1305"/>
      <c r="CR44" s="1305"/>
      <c r="CS44" s="1305"/>
      <c r="CT44" s="1305"/>
      <c r="CU44" s="1305"/>
      <c r="CV44" s="1305"/>
      <c r="CW44" s="1305"/>
      <c r="CX44" s="1305"/>
      <c r="CY44" s="1305"/>
      <c r="CZ44" s="1305"/>
      <c r="DA44" s="1305"/>
      <c r="DB44" s="1305"/>
      <c r="DC44" s="1306"/>
    </row>
    <row r="45" spans="2:109" x14ac:dyDescent="0.15">
      <c r="B45" s="394"/>
      <c r="AN45" s="1304"/>
      <c r="AO45" s="1305"/>
      <c r="AP45" s="1305"/>
      <c r="AQ45" s="1305"/>
      <c r="AR45" s="1305"/>
      <c r="AS45" s="1305"/>
      <c r="AT45" s="1305"/>
      <c r="AU45" s="1305"/>
      <c r="AV45" s="1305"/>
      <c r="AW45" s="1305"/>
      <c r="AX45" s="1305"/>
      <c r="AY45" s="1305"/>
      <c r="AZ45" s="1305"/>
      <c r="BA45" s="1305"/>
      <c r="BB45" s="1305"/>
      <c r="BC45" s="1305"/>
      <c r="BD45" s="1305"/>
      <c r="BE45" s="1305"/>
      <c r="BF45" s="1305"/>
      <c r="BG45" s="1305"/>
      <c r="BH45" s="1305"/>
      <c r="BI45" s="1305"/>
      <c r="BJ45" s="1305"/>
      <c r="BK45" s="1305"/>
      <c r="BL45" s="1305"/>
      <c r="BM45" s="1305"/>
      <c r="BN45" s="1305"/>
      <c r="BO45" s="1305"/>
      <c r="BP45" s="1305"/>
      <c r="BQ45" s="1305"/>
      <c r="BR45" s="1305"/>
      <c r="BS45" s="1305"/>
      <c r="BT45" s="1305"/>
      <c r="BU45" s="1305"/>
      <c r="BV45" s="1305"/>
      <c r="BW45" s="1305"/>
      <c r="BX45" s="1305"/>
      <c r="BY45" s="1305"/>
      <c r="BZ45" s="1305"/>
      <c r="CA45" s="1305"/>
      <c r="CB45" s="1305"/>
      <c r="CC45" s="1305"/>
      <c r="CD45" s="1305"/>
      <c r="CE45" s="1305"/>
      <c r="CF45" s="1305"/>
      <c r="CG45" s="1305"/>
      <c r="CH45" s="1305"/>
      <c r="CI45" s="1305"/>
      <c r="CJ45" s="1305"/>
      <c r="CK45" s="1305"/>
      <c r="CL45" s="1305"/>
      <c r="CM45" s="1305"/>
      <c r="CN45" s="1305"/>
      <c r="CO45" s="1305"/>
      <c r="CP45" s="1305"/>
      <c r="CQ45" s="1305"/>
      <c r="CR45" s="1305"/>
      <c r="CS45" s="1305"/>
      <c r="CT45" s="1305"/>
      <c r="CU45" s="1305"/>
      <c r="CV45" s="1305"/>
      <c r="CW45" s="1305"/>
      <c r="CX45" s="1305"/>
      <c r="CY45" s="1305"/>
      <c r="CZ45" s="1305"/>
      <c r="DA45" s="1305"/>
      <c r="DB45" s="1305"/>
      <c r="DC45" s="1306"/>
    </row>
    <row r="46" spans="2:109" x14ac:dyDescent="0.15">
      <c r="B46" s="394"/>
      <c r="AN46" s="1304"/>
      <c r="AO46" s="1305"/>
      <c r="AP46" s="1305"/>
      <c r="AQ46" s="1305"/>
      <c r="AR46" s="1305"/>
      <c r="AS46" s="1305"/>
      <c r="AT46" s="1305"/>
      <c r="AU46" s="1305"/>
      <c r="AV46" s="1305"/>
      <c r="AW46" s="1305"/>
      <c r="AX46" s="1305"/>
      <c r="AY46" s="1305"/>
      <c r="AZ46" s="1305"/>
      <c r="BA46" s="1305"/>
      <c r="BB46" s="1305"/>
      <c r="BC46" s="1305"/>
      <c r="BD46" s="1305"/>
      <c r="BE46" s="1305"/>
      <c r="BF46" s="1305"/>
      <c r="BG46" s="1305"/>
      <c r="BH46" s="1305"/>
      <c r="BI46" s="1305"/>
      <c r="BJ46" s="1305"/>
      <c r="BK46" s="1305"/>
      <c r="BL46" s="1305"/>
      <c r="BM46" s="1305"/>
      <c r="BN46" s="1305"/>
      <c r="BO46" s="1305"/>
      <c r="BP46" s="1305"/>
      <c r="BQ46" s="1305"/>
      <c r="BR46" s="1305"/>
      <c r="BS46" s="1305"/>
      <c r="BT46" s="1305"/>
      <c r="BU46" s="1305"/>
      <c r="BV46" s="1305"/>
      <c r="BW46" s="1305"/>
      <c r="BX46" s="1305"/>
      <c r="BY46" s="1305"/>
      <c r="BZ46" s="1305"/>
      <c r="CA46" s="1305"/>
      <c r="CB46" s="1305"/>
      <c r="CC46" s="1305"/>
      <c r="CD46" s="1305"/>
      <c r="CE46" s="1305"/>
      <c r="CF46" s="1305"/>
      <c r="CG46" s="1305"/>
      <c r="CH46" s="1305"/>
      <c r="CI46" s="1305"/>
      <c r="CJ46" s="1305"/>
      <c r="CK46" s="1305"/>
      <c r="CL46" s="1305"/>
      <c r="CM46" s="1305"/>
      <c r="CN46" s="1305"/>
      <c r="CO46" s="1305"/>
      <c r="CP46" s="1305"/>
      <c r="CQ46" s="1305"/>
      <c r="CR46" s="1305"/>
      <c r="CS46" s="1305"/>
      <c r="CT46" s="1305"/>
      <c r="CU46" s="1305"/>
      <c r="CV46" s="1305"/>
      <c r="CW46" s="1305"/>
      <c r="CX46" s="1305"/>
      <c r="CY46" s="1305"/>
      <c r="CZ46" s="1305"/>
      <c r="DA46" s="1305"/>
      <c r="DB46" s="1305"/>
      <c r="DC46" s="1306"/>
    </row>
    <row r="47" spans="2:109" x14ac:dyDescent="0.15">
      <c r="B47" s="394"/>
      <c r="AN47" s="1307"/>
      <c r="AO47" s="1308"/>
      <c r="AP47" s="1308"/>
      <c r="AQ47" s="1308"/>
      <c r="AR47" s="1308"/>
      <c r="AS47" s="1308"/>
      <c r="AT47" s="1308"/>
      <c r="AU47" s="1308"/>
      <c r="AV47" s="1308"/>
      <c r="AW47" s="1308"/>
      <c r="AX47" s="1308"/>
      <c r="AY47" s="1308"/>
      <c r="AZ47" s="1308"/>
      <c r="BA47" s="1308"/>
      <c r="BB47" s="1308"/>
      <c r="BC47" s="1308"/>
      <c r="BD47" s="1308"/>
      <c r="BE47" s="1308"/>
      <c r="BF47" s="1308"/>
      <c r="BG47" s="1308"/>
      <c r="BH47" s="1308"/>
      <c r="BI47" s="1308"/>
      <c r="BJ47" s="1308"/>
      <c r="BK47" s="1308"/>
      <c r="BL47" s="1308"/>
      <c r="BM47" s="1308"/>
      <c r="BN47" s="1308"/>
      <c r="BO47" s="1308"/>
      <c r="BP47" s="1308"/>
      <c r="BQ47" s="1308"/>
      <c r="BR47" s="1308"/>
      <c r="BS47" s="1308"/>
      <c r="BT47" s="1308"/>
      <c r="BU47" s="1308"/>
      <c r="BV47" s="1308"/>
      <c r="BW47" s="1308"/>
      <c r="BX47" s="1308"/>
      <c r="BY47" s="1308"/>
      <c r="BZ47" s="1308"/>
      <c r="CA47" s="1308"/>
      <c r="CB47" s="1308"/>
      <c r="CC47" s="1308"/>
      <c r="CD47" s="1308"/>
      <c r="CE47" s="1308"/>
      <c r="CF47" s="1308"/>
      <c r="CG47" s="1308"/>
      <c r="CH47" s="1308"/>
      <c r="CI47" s="1308"/>
      <c r="CJ47" s="1308"/>
      <c r="CK47" s="1308"/>
      <c r="CL47" s="1308"/>
      <c r="CM47" s="1308"/>
      <c r="CN47" s="1308"/>
      <c r="CO47" s="1308"/>
      <c r="CP47" s="1308"/>
      <c r="CQ47" s="1308"/>
      <c r="CR47" s="1308"/>
      <c r="CS47" s="1308"/>
      <c r="CT47" s="1308"/>
      <c r="CU47" s="1308"/>
      <c r="CV47" s="1308"/>
      <c r="CW47" s="1308"/>
      <c r="CX47" s="1308"/>
      <c r="CY47" s="1308"/>
      <c r="CZ47" s="1308"/>
      <c r="DA47" s="1308"/>
      <c r="DB47" s="1308"/>
      <c r="DC47" s="1309"/>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621</v>
      </c>
    </row>
    <row r="50" spans="1:109" x14ac:dyDescent="0.15">
      <c r="B50" s="394"/>
      <c r="G50" s="1310"/>
      <c r="H50" s="1310"/>
      <c r="I50" s="1310"/>
      <c r="J50" s="1310"/>
      <c r="K50" s="404"/>
      <c r="L50" s="404"/>
      <c r="M50" s="405"/>
      <c r="N50" s="405"/>
      <c r="AN50" s="1311"/>
      <c r="AO50" s="1312"/>
      <c r="AP50" s="1312"/>
      <c r="AQ50" s="1312"/>
      <c r="AR50" s="1312"/>
      <c r="AS50" s="1312"/>
      <c r="AT50" s="1312"/>
      <c r="AU50" s="1312"/>
      <c r="AV50" s="1312"/>
      <c r="AW50" s="1312"/>
      <c r="AX50" s="1312"/>
      <c r="AY50" s="1312"/>
      <c r="AZ50" s="1312"/>
      <c r="BA50" s="1312"/>
      <c r="BB50" s="1312"/>
      <c r="BC50" s="1312"/>
      <c r="BD50" s="1312"/>
      <c r="BE50" s="1312"/>
      <c r="BF50" s="1312"/>
      <c r="BG50" s="1312"/>
      <c r="BH50" s="1312"/>
      <c r="BI50" s="1312"/>
      <c r="BJ50" s="1312"/>
      <c r="BK50" s="1312"/>
      <c r="BL50" s="1312"/>
      <c r="BM50" s="1312"/>
      <c r="BN50" s="1312"/>
      <c r="BO50" s="1313"/>
      <c r="BP50" s="1314" t="s">
        <v>567</v>
      </c>
      <c r="BQ50" s="1314"/>
      <c r="BR50" s="1314"/>
      <c r="BS50" s="1314"/>
      <c r="BT50" s="1314"/>
      <c r="BU50" s="1314"/>
      <c r="BV50" s="1314"/>
      <c r="BW50" s="1314"/>
      <c r="BX50" s="1314" t="s">
        <v>568</v>
      </c>
      <c r="BY50" s="1314"/>
      <c r="BZ50" s="1314"/>
      <c r="CA50" s="1314"/>
      <c r="CB50" s="1314"/>
      <c r="CC50" s="1314"/>
      <c r="CD50" s="1314"/>
      <c r="CE50" s="1314"/>
      <c r="CF50" s="1314" t="s">
        <v>569</v>
      </c>
      <c r="CG50" s="1314"/>
      <c r="CH50" s="1314"/>
      <c r="CI50" s="1314"/>
      <c r="CJ50" s="1314"/>
      <c r="CK50" s="1314"/>
      <c r="CL50" s="1314"/>
      <c r="CM50" s="1314"/>
      <c r="CN50" s="1314" t="s">
        <v>570</v>
      </c>
      <c r="CO50" s="1314"/>
      <c r="CP50" s="1314"/>
      <c r="CQ50" s="1314"/>
      <c r="CR50" s="1314"/>
      <c r="CS50" s="1314"/>
      <c r="CT50" s="1314"/>
      <c r="CU50" s="1314"/>
      <c r="CV50" s="1314" t="s">
        <v>571</v>
      </c>
      <c r="CW50" s="1314"/>
      <c r="CX50" s="1314"/>
      <c r="CY50" s="1314"/>
      <c r="CZ50" s="1314"/>
      <c r="DA50" s="1314"/>
      <c r="DB50" s="1314"/>
      <c r="DC50" s="1314"/>
    </row>
    <row r="51" spans="1:109" ht="13.5" customHeight="1" x14ac:dyDescent="0.15">
      <c r="B51" s="394"/>
      <c r="G51" s="1321"/>
      <c r="H51" s="1321"/>
      <c r="I51" s="1319"/>
      <c r="J51" s="1319"/>
      <c r="K51" s="1317"/>
      <c r="L51" s="1317"/>
      <c r="M51" s="1317"/>
      <c r="N51" s="1317"/>
      <c r="AM51" s="403"/>
      <c r="AN51" s="1318" t="s">
        <v>622</v>
      </c>
      <c r="AO51" s="1318"/>
      <c r="AP51" s="1318"/>
      <c r="AQ51" s="1318"/>
      <c r="AR51" s="1318"/>
      <c r="AS51" s="1318"/>
      <c r="AT51" s="1318"/>
      <c r="AU51" s="1318"/>
      <c r="AV51" s="1318"/>
      <c r="AW51" s="1318"/>
      <c r="AX51" s="1318"/>
      <c r="AY51" s="1318"/>
      <c r="AZ51" s="1318"/>
      <c r="BA51" s="1318"/>
      <c r="BB51" s="1318" t="s">
        <v>623</v>
      </c>
      <c r="BC51" s="1318"/>
      <c r="BD51" s="1318"/>
      <c r="BE51" s="1318"/>
      <c r="BF51" s="1318"/>
      <c r="BG51" s="1318"/>
      <c r="BH51" s="1318"/>
      <c r="BI51" s="1318"/>
      <c r="BJ51" s="1318"/>
      <c r="BK51" s="1318"/>
      <c r="BL51" s="1318"/>
      <c r="BM51" s="1318"/>
      <c r="BN51" s="1318"/>
      <c r="BO51" s="1318"/>
      <c r="BP51" s="1315"/>
      <c r="BQ51" s="1316"/>
      <c r="BR51" s="1316"/>
      <c r="BS51" s="1316"/>
      <c r="BT51" s="1316"/>
      <c r="BU51" s="1316"/>
      <c r="BV51" s="1316"/>
      <c r="BW51" s="1316"/>
      <c r="BX51" s="1316">
        <v>19.399999999999999</v>
      </c>
      <c r="BY51" s="1316"/>
      <c r="BZ51" s="1316"/>
      <c r="CA51" s="1316"/>
      <c r="CB51" s="1316"/>
      <c r="CC51" s="1316"/>
      <c r="CD51" s="1316"/>
      <c r="CE51" s="1316"/>
      <c r="CF51" s="1316">
        <v>6.5</v>
      </c>
      <c r="CG51" s="1316"/>
      <c r="CH51" s="1316"/>
      <c r="CI51" s="1316"/>
      <c r="CJ51" s="1316"/>
      <c r="CK51" s="1316"/>
      <c r="CL51" s="1316"/>
      <c r="CM51" s="1316"/>
      <c r="CN51" s="1316"/>
      <c r="CO51" s="1316"/>
      <c r="CP51" s="1316"/>
      <c r="CQ51" s="1316"/>
      <c r="CR51" s="1316"/>
      <c r="CS51" s="1316"/>
      <c r="CT51" s="1316"/>
      <c r="CU51" s="1316"/>
      <c r="CV51" s="1315"/>
      <c r="CW51" s="1316"/>
      <c r="CX51" s="1316"/>
      <c r="CY51" s="1316"/>
      <c r="CZ51" s="1316"/>
      <c r="DA51" s="1316"/>
      <c r="DB51" s="1316"/>
      <c r="DC51" s="1316"/>
    </row>
    <row r="52" spans="1:109" x14ac:dyDescent="0.15">
      <c r="B52" s="394"/>
      <c r="G52" s="1321"/>
      <c r="H52" s="1321"/>
      <c r="I52" s="1319"/>
      <c r="J52" s="1319"/>
      <c r="K52" s="1317"/>
      <c r="L52" s="1317"/>
      <c r="M52" s="1317"/>
      <c r="N52" s="1317"/>
      <c r="AM52" s="403"/>
      <c r="AN52" s="1318"/>
      <c r="AO52" s="1318"/>
      <c r="AP52" s="1318"/>
      <c r="AQ52" s="1318"/>
      <c r="AR52" s="1318"/>
      <c r="AS52" s="1318"/>
      <c r="AT52" s="1318"/>
      <c r="AU52" s="1318"/>
      <c r="AV52" s="1318"/>
      <c r="AW52" s="1318"/>
      <c r="AX52" s="1318"/>
      <c r="AY52" s="1318"/>
      <c r="AZ52" s="1318"/>
      <c r="BA52" s="1318"/>
      <c r="BB52" s="1318"/>
      <c r="BC52" s="1318"/>
      <c r="BD52" s="1318"/>
      <c r="BE52" s="1318"/>
      <c r="BF52" s="1318"/>
      <c r="BG52" s="1318"/>
      <c r="BH52" s="1318"/>
      <c r="BI52" s="1318"/>
      <c r="BJ52" s="1318"/>
      <c r="BK52" s="1318"/>
      <c r="BL52" s="1318"/>
      <c r="BM52" s="1318"/>
      <c r="BN52" s="1318"/>
      <c r="BO52" s="1318"/>
      <c r="BP52" s="1316"/>
      <c r="BQ52" s="1316"/>
      <c r="BR52" s="1316"/>
      <c r="BS52" s="1316"/>
      <c r="BT52" s="1316"/>
      <c r="BU52" s="1316"/>
      <c r="BV52" s="1316"/>
      <c r="BW52" s="1316"/>
      <c r="BX52" s="1316"/>
      <c r="BY52" s="1316"/>
      <c r="BZ52" s="1316"/>
      <c r="CA52" s="1316"/>
      <c r="CB52" s="1316"/>
      <c r="CC52" s="1316"/>
      <c r="CD52" s="1316"/>
      <c r="CE52" s="1316"/>
      <c r="CF52" s="1316"/>
      <c r="CG52" s="1316"/>
      <c r="CH52" s="1316"/>
      <c r="CI52" s="1316"/>
      <c r="CJ52" s="1316"/>
      <c r="CK52" s="1316"/>
      <c r="CL52" s="1316"/>
      <c r="CM52" s="1316"/>
      <c r="CN52" s="1316"/>
      <c r="CO52" s="1316"/>
      <c r="CP52" s="1316"/>
      <c r="CQ52" s="1316"/>
      <c r="CR52" s="1316"/>
      <c r="CS52" s="1316"/>
      <c r="CT52" s="1316"/>
      <c r="CU52" s="1316"/>
      <c r="CV52" s="1316"/>
      <c r="CW52" s="1316"/>
      <c r="CX52" s="1316"/>
      <c r="CY52" s="1316"/>
      <c r="CZ52" s="1316"/>
      <c r="DA52" s="1316"/>
      <c r="DB52" s="1316"/>
      <c r="DC52" s="1316"/>
    </row>
    <row r="53" spans="1:109" x14ac:dyDescent="0.15">
      <c r="A53" s="402"/>
      <c r="B53" s="394"/>
      <c r="G53" s="1321"/>
      <c r="H53" s="1321"/>
      <c r="I53" s="1310"/>
      <c r="J53" s="1310"/>
      <c r="K53" s="1317"/>
      <c r="L53" s="1317"/>
      <c r="M53" s="1317"/>
      <c r="N53" s="1317"/>
      <c r="AM53" s="403"/>
      <c r="AN53" s="1318"/>
      <c r="AO53" s="1318"/>
      <c r="AP53" s="1318"/>
      <c r="AQ53" s="1318"/>
      <c r="AR53" s="1318"/>
      <c r="AS53" s="1318"/>
      <c r="AT53" s="1318"/>
      <c r="AU53" s="1318"/>
      <c r="AV53" s="1318"/>
      <c r="AW53" s="1318"/>
      <c r="AX53" s="1318"/>
      <c r="AY53" s="1318"/>
      <c r="AZ53" s="1318"/>
      <c r="BA53" s="1318"/>
      <c r="BB53" s="1318" t="s">
        <v>624</v>
      </c>
      <c r="BC53" s="1318"/>
      <c r="BD53" s="1318"/>
      <c r="BE53" s="1318"/>
      <c r="BF53" s="1318"/>
      <c r="BG53" s="1318"/>
      <c r="BH53" s="1318"/>
      <c r="BI53" s="1318"/>
      <c r="BJ53" s="1318"/>
      <c r="BK53" s="1318"/>
      <c r="BL53" s="1318"/>
      <c r="BM53" s="1318"/>
      <c r="BN53" s="1318"/>
      <c r="BO53" s="1318"/>
      <c r="BP53" s="1315"/>
      <c r="BQ53" s="1316"/>
      <c r="BR53" s="1316"/>
      <c r="BS53" s="1316"/>
      <c r="BT53" s="1316"/>
      <c r="BU53" s="1316"/>
      <c r="BV53" s="1316"/>
      <c r="BW53" s="1316"/>
      <c r="BX53" s="1316">
        <v>33.200000000000003</v>
      </c>
      <c r="BY53" s="1316"/>
      <c r="BZ53" s="1316"/>
      <c r="CA53" s="1316"/>
      <c r="CB53" s="1316"/>
      <c r="CC53" s="1316"/>
      <c r="CD53" s="1316"/>
      <c r="CE53" s="1316"/>
      <c r="CF53" s="1316">
        <v>63.8</v>
      </c>
      <c r="CG53" s="1316"/>
      <c r="CH53" s="1316"/>
      <c r="CI53" s="1316"/>
      <c r="CJ53" s="1316"/>
      <c r="CK53" s="1316"/>
      <c r="CL53" s="1316"/>
      <c r="CM53" s="1316"/>
      <c r="CN53" s="1316">
        <v>65.2</v>
      </c>
      <c r="CO53" s="1316"/>
      <c r="CP53" s="1316"/>
      <c r="CQ53" s="1316"/>
      <c r="CR53" s="1316"/>
      <c r="CS53" s="1316"/>
      <c r="CT53" s="1316"/>
      <c r="CU53" s="1316"/>
      <c r="CV53" s="1315"/>
      <c r="CW53" s="1316"/>
      <c r="CX53" s="1316"/>
      <c r="CY53" s="1316"/>
      <c r="CZ53" s="1316"/>
      <c r="DA53" s="1316"/>
      <c r="DB53" s="1316"/>
      <c r="DC53" s="1316"/>
    </row>
    <row r="54" spans="1:109" x14ac:dyDescent="0.15">
      <c r="A54" s="402"/>
      <c r="B54" s="394"/>
      <c r="G54" s="1321"/>
      <c r="H54" s="1321"/>
      <c r="I54" s="1310"/>
      <c r="J54" s="1310"/>
      <c r="K54" s="1317"/>
      <c r="L54" s="1317"/>
      <c r="M54" s="1317"/>
      <c r="N54" s="1317"/>
      <c r="AM54" s="403"/>
      <c r="AN54" s="1318"/>
      <c r="AO54" s="1318"/>
      <c r="AP54" s="1318"/>
      <c r="AQ54" s="1318"/>
      <c r="AR54" s="1318"/>
      <c r="AS54" s="1318"/>
      <c r="AT54" s="1318"/>
      <c r="AU54" s="1318"/>
      <c r="AV54" s="1318"/>
      <c r="AW54" s="1318"/>
      <c r="AX54" s="1318"/>
      <c r="AY54" s="1318"/>
      <c r="AZ54" s="1318"/>
      <c r="BA54" s="1318"/>
      <c r="BB54" s="1318"/>
      <c r="BC54" s="1318"/>
      <c r="BD54" s="1318"/>
      <c r="BE54" s="1318"/>
      <c r="BF54" s="1318"/>
      <c r="BG54" s="1318"/>
      <c r="BH54" s="1318"/>
      <c r="BI54" s="1318"/>
      <c r="BJ54" s="1318"/>
      <c r="BK54" s="1318"/>
      <c r="BL54" s="1318"/>
      <c r="BM54" s="1318"/>
      <c r="BN54" s="1318"/>
      <c r="BO54" s="1318"/>
      <c r="BP54" s="1316"/>
      <c r="BQ54" s="1316"/>
      <c r="BR54" s="1316"/>
      <c r="BS54" s="1316"/>
      <c r="BT54" s="1316"/>
      <c r="BU54" s="1316"/>
      <c r="BV54" s="1316"/>
      <c r="BW54" s="1316"/>
      <c r="BX54" s="1316"/>
      <c r="BY54" s="1316"/>
      <c r="BZ54" s="1316"/>
      <c r="CA54" s="1316"/>
      <c r="CB54" s="1316"/>
      <c r="CC54" s="1316"/>
      <c r="CD54" s="1316"/>
      <c r="CE54" s="1316"/>
      <c r="CF54" s="1316"/>
      <c r="CG54" s="1316"/>
      <c r="CH54" s="1316"/>
      <c r="CI54" s="1316"/>
      <c r="CJ54" s="1316"/>
      <c r="CK54" s="1316"/>
      <c r="CL54" s="1316"/>
      <c r="CM54" s="1316"/>
      <c r="CN54" s="1316"/>
      <c r="CO54" s="1316"/>
      <c r="CP54" s="1316"/>
      <c r="CQ54" s="1316"/>
      <c r="CR54" s="1316"/>
      <c r="CS54" s="1316"/>
      <c r="CT54" s="1316"/>
      <c r="CU54" s="1316"/>
      <c r="CV54" s="1316"/>
      <c r="CW54" s="1316"/>
      <c r="CX54" s="1316"/>
      <c r="CY54" s="1316"/>
      <c r="CZ54" s="1316"/>
      <c r="DA54" s="1316"/>
      <c r="DB54" s="1316"/>
      <c r="DC54" s="1316"/>
    </row>
    <row r="55" spans="1:109" x14ac:dyDescent="0.15">
      <c r="A55" s="402"/>
      <c r="B55" s="394"/>
      <c r="G55" s="1310"/>
      <c r="H55" s="1310"/>
      <c r="I55" s="1310"/>
      <c r="J55" s="1310"/>
      <c r="K55" s="1317"/>
      <c r="L55" s="1317"/>
      <c r="M55" s="1317"/>
      <c r="N55" s="1317"/>
      <c r="AN55" s="1314" t="s">
        <v>625</v>
      </c>
      <c r="AO55" s="1314"/>
      <c r="AP55" s="1314"/>
      <c r="AQ55" s="1314"/>
      <c r="AR55" s="1314"/>
      <c r="AS55" s="1314"/>
      <c r="AT55" s="1314"/>
      <c r="AU55" s="1314"/>
      <c r="AV55" s="1314"/>
      <c r="AW55" s="1314"/>
      <c r="AX55" s="1314"/>
      <c r="AY55" s="1314"/>
      <c r="AZ55" s="1314"/>
      <c r="BA55" s="1314"/>
      <c r="BB55" s="1318" t="s">
        <v>623</v>
      </c>
      <c r="BC55" s="1318"/>
      <c r="BD55" s="1318"/>
      <c r="BE55" s="1318"/>
      <c r="BF55" s="1318"/>
      <c r="BG55" s="1318"/>
      <c r="BH55" s="1318"/>
      <c r="BI55" s="1318"/>
      <c r="BJ55" s="1318"/>
      <c r="BK55" s="1318"/>
      <c r="BL55" s="1318"/>
      <c r="BM55" s="1318"/>
      <c r="BN55" s="1318"/>
      <c r="BO55" s="1318"/>
      <c r="BP55" s="1315"/>
      <c r="BQ55" s="1316"/>
      <c r="BR55" s="1316"/>
      <c r="BS55" s="1316"/>
      <c r="BT55" s="1316"/>
      <c r="BU55" s="1316"/>
      <c r="BV55" s="1316"/>
      <c r="BW55" s="1316"/>
      <c r="BX55" s="1316">
        <v>37.299999999999997</v>
      </c>
      <c r="BY55" s="1316"/>
      <c r="BZ55" s="1316"/>
      <c r="CA55" s="1316"/>
      <c r="CB55" s="1316"/>
      <c r="CC55" s="1316"/>
      <c r="CD55" s="1316"/>
      <c r="CE55" s="1316"/>
      <c r="CF55" s="1316">
        <v>33.1</v>
      </c>
      <c r="CG55" s="1316"/>
      <c r="CH55" s="1316"/>
      <c r="CI55" s="1316"/>
      <c r="CJ55" s="1316"/>
      <c r="CK55" s="1316"/>
      <c r="CL55" s="1316"/>
      <c r="CM55" s="1316"/>
      <c r="CN55" s="1316">
        <v>31.3</v>
      </c>
      <c r="CO55" s="1316"/>
      <c r="CP55" s="1316"/>
      <c r="CQ55" s="1316"/>
      <c r="CR55" s="1316"/>
      <c r="CS55" s="1316"/>
      <c r="CT55" s="1316"/>
      <c r="CU55" s="1316"/>
      <c r="CV55" s="1315"/>
      <c r="CW55" s="1316"/>
      <c r="CX55" s="1316"/>
      <c r="CY55" s="1316"/>
      <c r="CZ55" s="1316"/>
      <c r="DA55" s="1316"/>
      <c r="DB55" s="1316"/>
      <c r="DC55" s="1316"/>
    </row>
    <row r="56" spans="1:109" x14ac:dyDescent="0.15">
      <c r="A56" s="402"/>
      <c r="B56" s="394"/>
      <c r="G56" s="1310"/>
      <c r="H56" s="1310"/>
      <c r="I56" s="1310"/>
      <c r="J56" s="1310"/>
      <c r="K56" s="1317"/>
      <c r="L56" s="1317"/>
      <c r="M56" s="1317"/>
      <c r="N56" s="1317"/>
      <c r="AN56" s="1314"/>
      <c r="AO56" s="1314"/>
      <c r="AP56" s="1314"/>
      <c r="AQ56" s="1314"/>
      <c r="AR56" s="1314"/>
      <c r="AS56" s="1314"/>
      <c r="AT56" s="1314"/>
      <c r="AU56" s="1314"/>
      <c r="AV56" s="1314"/>
      <c r="AW56" s="1314"/>
      <c r="AX56" s="1314"/>
      <c r="AY56" s="1314"/>
      <c r="AZ56" s="1314"/>
      <c r="BA56" s="1314"/>
      <c r="BB56" s="1318"/>
      <c r="BC56" s="1318"/>
      <c r="BD56" s="1318"/>
      <c r="BE56" s="1318"/>
      <c r="BF56" s="1318"/>
      <c r="BG56" s="1318"/>
      <c r="BH56" s="1318"/>
      <c r="BI56" s="1318"/>
      <c r="BJ56" s="1318"/>
      <c r="BK56" s="1318"/>
      <c r="BL56" s="1318"/>
      <c r="BM56" s="1318"/>
      <c r="BN56" s="1318"/>
      <c r="BO56" s="1318"/>
      <c r="BP56" s="1316"/>
      <c r="BQ56" s="1316"/>
      <c r="BR56" s="1316"/>
      <c r="BS56" s="1316"/>
      <c r="BT56" s="1316"/>
      <c r="BU56" s="1316"/>
      <c r="BV56" s="1316"/>
      <c r="BW56" s="1316"/>
      <c r="BX56" s="1316"/>
      <c r="BY56" s="1316"/>
      <c r="BZ56" s="1316"/>
      <c r="CA56" s="1316"/>
      <c r="CB56" s="1316"/>
      <c r="CC56" s="1316"/>
      <c r="CD56" s="1316"/>
      <c r="CE56" s="1316"/>
      <c r="CF56" s="1316"/>
      <c r="CG56" s="1316"/>
      <c r="CH56" s="1316"/>
      <c r="CI56" s="1316"/>
      <c r="CJ56" s="1316"/>
      <c r="CK56" s="1316"/>
      <c r="CL56" s="1316"/>
      <c r="CM56" s="1316"/>
      <c r="CN56" s="1316"/>
      <c r="CO56" s="1316"/>
      <c r="CP56" s="1316"/>
      <c r="CQ56" s="1316"/>
      <c r="CR56" s="1316"/>
      <c r="CS56" s="1316"/>
      <c r="CT56" s="1316"/>
      <c r="CU56" s="1316"/>
      <c r="CV56" s="1316"/>
      <c r="CW56" s="1316"/>
      <c r="CX56" s="1316"/>
      <c r="CY56" s="1316"/>
      <c r="CZ56" s="1316"/>
      <c r="DA56" s="1316"/>
      <c r="DB56" s="1316"/>
      <c r="DC56" s="1316"/>
    </row>
    <row r="57" spans="1:109" s="402" customFormat="1" x14ac:dyDescent="0.15">
      <c r="B57" s="406"/>
      <c r="G57" s="1310"/>
      <c r="H57" s="1310"/>
      <c r="I57" s="1320"/>
      <c r="J57" s="1320"/>
      <c r="K57" s="1317"/>
      <c r="L57" s="1317"/>
      <c r="M57" s="1317"/>
      <c r="N57" s="1317"/>
      <c r="AM57" s="387"/>
      <c r="AN57" s="1314"/>
      <c r="AO57" s="1314"/>
      <c r="AP57" s="1314"/>
      <c r="AQ57" s="1314"/>
      <c r="AR57" s="1314"/>
      <c r="AS57" s="1314"/>
      <c r="AT57" s="1314"/>
      <c r="AU57" s="1314"/>
      <c r="AV57" s="1314"/>
      <c r="AW57" s="1314"/>
      <c r="AX57" s="1314"/>
      <c r="AY57" s="1314"/>
      <c r="AZ57" s="1314"/>
      <c r="BA57" s="1314"/>
      <c r="BB57" s="1318" t="s">
        <v>624</v>
      </c>
      <c r="BC57" s="1318"/>
      <c r="BD57" s="1318"/>
      <c r="BE57" s="1318"/>
      <c r="BF57" s="1318"/>
      <c r="BG57" s="1318"/>
      <c r="BH57" s="1318"/>
      <c r="BI57" s="1318"/>
      <c r="BJ57" s="1318"/>
      <c r="BK57" s="1318"/>
      <c r="BL57" s="1318"/>
      <c r="BM57" s="1318"/>
      <c r="BN57" s="1318"/>
      <c r="BO57" s="1318"/>
      <c r="BP57" s="1315"/>
      <c r="BQ57" s="1316"/>
      <c r="BR57" s="1316"/>
      <c r="BS57" s="1316"/>
      <c r="BT57" s="1316"/>
      <c r="BU57" s="1316"/>
      <c r="BV57" s="1316"/>
      <c r="BW57" s="1316"/>
      <c r="BX57" s="1316">
        <v>55.2</v>
      </c>
      <c r="BY57" s="1316"/>
      <c r="BZ57" s="1316"/>
      <c r="CA57" s="1316"/>
      <c r="CB57" s="1316"/>
      <c r="CC57" s="1316"/>
      <c r="CD57" s="1316"/>
      <c r="CE57" s="1316"/>
      <c r="CF57" s="1316">
        <v>57.2</v>
      </c>
      <c r="CG57" s="1316"/>
      <c r="CH57" s="1316"/>
      <c r="CI57" s="1316"/>
      <c r="CJ57" s="1316"/>
      <c r="CK57" s="1316"/>
      <c r="CL57" s="1316"/>
      <c r="CM57" s="1316"/>
      <c r="CN57" s="1316">
        <v>58.5</v>
      </c>
      <c r="CO57" s="1316"/>
      <c r="CP57" s="1316"/>
      <c r="CQ57" s="1316"/>
      <c r="CR57" s="1316"/>
      <c r="CS57" s="1316"/>
      <c r="CT57" s="1316"/>
      <c r="CU57" s="1316"/>
      <c r="CV57" s="1315"/>
      <c r="CW57" s="1316"/>
      <c r="CX57" s="1316"/>
      <c r="CY57" s="1316"/>
      <c r="CZ57" s="1316"/>
      <c r="DA57" s="1316"/>
      <c r="DB57" s="1316"/>
      <c r="DC57" s="1316"/>
      <c r="DD57" s="407"/>
      <c r="DE57" s="406"/>
    </row>
    <row r="58" spans="1:109" s="402" customFormat="1" x14ac:dyDescent="0.15">
      <c r="A58" s="387"/>
      <c r="B58" s="406"/>
      <c r="G58" s="1310"/>
      <c r="H58" s="1310"/>
      <c r="I58" s="1320"/>
      <c r="J58" s="1320"/>
      <c r="K58" s="1317"/>
      <c r="L58" s="1317"/>
      <c r="M58" s="1317"/>
      <c r="N58" s="1317"/>
      <c r="AM58" s="387"/>
      <c r="AN58" s="1314"/>
      <c r="AO58" s="1314"/>
      <c r="AP58" s="1314"/>
      <c r="AQ58" s="1314"/>
      <c r="AR58" s="1314"/>
      <c r="AS58" s="1314"/>
      <c r="AT58" s="1314"/>
      <c r="AU58" s="1314"/>
      <c r="AV58" s="1314"/>
      <c r="AW58" s="1314"/>
      <c r="AX58" s="1314"/>
      <c r="AY58" s="1314"/>
      <c r="AZ58" s="1314"/>
      <c r="BA58" s="1314"/>
      <c r="BB58" s="1318"/>
      <c r="BC58" s="1318"/>
      <c r="BD58" s="1318"/>
      <c r="BE58" s="1318"/>
      <c r="BF58" s="1318"/>
      <c r="BG58" s="1318"/>
      <c r="BH58" s="1318"/>
      <c r="BI58" s="1318"/>
      <c r="BJ58" s="1318"/>
      <c r="BK58" s="1318"/>
      <c r="BL58" s="1318"/>
      <c r="BM58" s="1318"/>
      <c r="BN58" s="1318"/>
      <c r="BO58" s="1318"/>
      <c r="BP58" s="1316"/>
      <c r="BQ58" s="1316"/>
      <c r="BR58" s="1316"/>
      <c r="BS58" s="1316"/>
      <c r="BT58" s="1316"/>
      <c r="BU58" s="1316"/>
      <c r="BV58" s="1316"/>
      <c r="BW58" s="1316"/>
      <c r="BX58" s="1316"/>
      <c r="BY58" s="1316"/>
      <c r="BZ58" s="1316"/>
      <c r="CA58" s="1316"/>
      <c r="CB58" s="1316"/>
      <c r="CC58" s="1316"/>
      <c r="CD58" s="1316"/>
      <c r="CE58" s="1316"/>
      <c r="CF58" s="1316"/>
      <c r="CG58" s="1316"/>
      <c r="CH58" s="1316"/>
      <c r="CI58" s="1316"/>
      <c r="CJ58" s="1316"/>
      <c r="CK58" s="1316"/>
      <c r="CL58" s="1316"/>
      <c r="CM58" s="1316"/>
      <c r="CN58" s="1316"/>
      <c r="CO58" s="1316"/>
      <c r="CP58" s="1316"/>
      <c r="CQ58" s="1316"/>
      <c r="CR58" s="1316"/>
      <c r="CS58" s="1316"/>
      <c r="CT58" s="1316"/>
      <c r="CU58" s="1316"/>
      <c r="CV58" s="1316"/>
      <c r="CW58" s="1316"/>
      <c r="CX58" s="1316"/>
      <c r="CY58" s="1316"/>
      <c r="CZ58" s="1316"/>
      <c r="DA58" s="1316"/>
      <c r="DB58" s="1316"/>
      <c r="DC58" s="1316"/>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626</v>
      </c>
    </row>
    <row r="64" spans="1:109" x14ac:dyDescent="0.15">
      <c r="B64" s="394"/>
      <c r="G64" s="401"/>
      <c r="I64" s="414"/>
      <c r="J64" s="414"/>
      <c r="K64" s="414"/>
      <c r="L64" s="414"/>
      <c r="M64" s="414"/>
      <c r="N64" s="415"/>
      <c r="AM64" s="401"/>
      <c r="AN64" s="401" t="s">
        <v>619</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01" t="s">
        <v>627</v>
      </c>
      <c r="AO65" s="1302"/>
      <c r="AP65" s="1302"/>
      <c r="AQ65" s="1302"/>
      <c r="AR65" s="1302"/>
      <c r="AS65" s="1302"/>
      <c r="AT65" s="1302"/>
      <c r="AU65" s="1302"/>
      <c r="AV65" s="1302"/>
      <c r="AW65" s="1302"/>
      <c r="AX65" s="1302"/>
      <c r="AY65" s="1302"/>
      <c r="AZ65" s="1302"/>
      <c r="BA65" s="1302"/>
      <c r="BB65" s="1302"/>
      <c r="BC65" s="1302"/>
      <c r="BD65" s="1302"/>
      <c r="BE65" s="1302"/>
      <c r="BF65" s="1302"/>
      <c r="BG65" s="1302"/>
      <c r="BH65" s="1302"/>
      <c r="BI65" s="1302"/>
      <c r="BJ65" s="1302"/>
      <c r="BK65" s="1302"/>
      <c r="BL65" s="1302"/>
      <c r="BM65" s="1302"/>
      <c r="BN65" s="1302"/>
      <c r="BO65" s="1302"/>
      <c r="BP65" s="1302"/>
      <c r="BQ65" s="1302"/>
      <c r="BR65" s="1302"/>
      <c r="BS65" s="1302"/>
      <c r="BT65" s="1302"/>
      <c r="BU65" s="1302"/>
      <c r="BV65" s="1302"/>
      <c r="BW65" s="1302"/>
      <c r="BX65" s="1302"/>
      <c r="BY65" s="1302"/>
      <c r="BZ65" s="1302"/>
      <c r="CA65" s="1302"/>
      <c r="CB65" s="1302"/>
      <c r="CC65" s="1302"/>
      <c r="CD65" s="1302"/>
      <c r="CE65" s="1302"/>
      <c r="CF65" s="1302"/>
      <c r="CG65" s="1302"/>
      <c r="CH65" s="1302"/>
      <c r="CI65" s="1302"/>
      <c r="CJ65" s="1302"/>
      <c r="CK65" s="1302"/>
      <c r="CL65" s="1302"/>
      <c r="CM65" s="1302"/>
      <c r="CN65" s="1302"/>
      <c r="CO65" s="1302"/>
      <c r="CP65" s="1302"/>
      <c r="CQ65" s="1302"/>
      <c r="CR65" s="1302"/>
      <c r="CS65" s="1302"/>
      <c r="CT65" s="1302"/>
      <c r="CU65" s="1302"/>
      <c r="CV65" s="1302"/>
      <c r="CW65" s="1302"/>
      <c r="CX65" s="1302"/>
      <c r="CY65" s="1302"/>
      <c r="CZ65" s="1302"/>
      <c r="DA65" s="1302"/>
      <c r="DB65" s="1302"/>
      <c r="DC65" s="1303"/>
    </row>
    <row r="66" spans="2:107" x14ac:dyDescent="0.15">
      <c r="B66" s="394"/>
      <c r="AN66" s="1304"/>
      <c r="AO66" s="1305"/>
      <c r="AP66" s="1305"/>
      <c r="AQ66" s="1305"/>
      <c r="AR66" s="1305"/>
      <c r="AS66" s="1305"/>
      <c r="AT66" s="1305"/>
      <c r="AU66" s="1305"/>
      <c r="AV66" s="1305"/>
      <c r="AW66" s="1305"/>
      <c r="AX66" s="1305"/>
      <c r="AY66" s="1305"/>
      <c r="AZ66" s="1305"/>
      <c r="BA66" s="1305"/>
      <c r="BB66" s="1305"/>
      <c r="BC66" s="1305"/>
      <c r="BD66" s="1305"/>
      <c r="BE66" s="1305"/>
      <c r="BF66" s="1305"/>
      <c r="BG66" s="1305"/>
      <c r="BH66" s="1305"/>
      <c r="BI66" s="1305"/>
      <c r="BJ66" s="1305"/>
      <c r="BK66" s="1305"/>
      <c r="BL66" s="1305"/>
      <c r="BM66" s="1305"/>
      <c r="BN66" s="1305"/>
      <c r="BO66" s="1305"/>
      <c r="BP66" s="1305"/>
      <c r="BQ66" s="1305"/>
      <c r="BR66" s="1305"/>
      <c r="BS66" s="1305"/>
      <c r="BT66" s="1305"/>
      <c r="BU66" s="1305"/>
      <c r="BV66" s="1305"/>
      <c r="BW66" s="1305"/>
      <c r="BX66" s="1305"/>
      <c r="BY66" s="1305"/>
      <c r="BZ66" s="1305"/>
      <c r="CA66" s="1305"/>
      <c r="CB66" s="1305"/>
      <c r="CC66" s="1305"/>
      <c r="CD66" s="1305"/>
      <c r="CE66" s="1305"/>
      <c r="CF66" s="1305"/>
      <c r="CG66" s="1305"/>
      <c r="CH66" s="1305"/>
      <c r="CI66" s="1305"/>
      <c r="CJ66" s="1305"/>
      <c r="CK66" s="1305"/>
      <c r="CL66" s="1305"/>
      <c r="CM66" s="1305"/>
      <c r="CN66" s="1305"/>
      <c r="CO66" s="1305"/>
      <c r="CP66" s="1305"/>
      <c r="CQ66" s="1305"/>
      <c r="CR66" s="1305"/>
      <c r="CS66" s="1305"/>
      <c r="CT66" s="1305"/>
      <c r="CU66" s="1305"/>
      <c r="CV66" s="1305"/>
      <c r="CW66" s="1305"/>
      <c r="CX66" s="1305"/>
      <c r="CY66" s="1305"/>
      <c r="CZ66" s="1305"/>
      <c r="DA66" s="1305"/>
      <c r="DB66" s="1305"/>
      <c r="DC66" s="1306"/>
    </row>
    <row r="67" spans="2:107" x14ac:dyDescent="0.15">
      <c r="B67" s="394"/>
      <c r="AN67" s="1304"/>
      <c r="AO67" s="1305"/>
      <c r="AP67" s="1305"/>
      <c r="AQ67" s="1305"/>
      <c r="AR67" s="1305"/>
      <c r="AS67" s="1305"/>
      <c r="AT67" s="1305"/>
      <c r="AU67" s="1305"/>
      <c r="AV67" s="1305"/>
      <c r="AW67" s="1305"/>
      <c r="AX67" s="1305"/>
      <c r="AY67" s="1305"/>
      <c r="AZ67" s="1305"/>
      <c r="BA67" s="1305"/>
      <c r="BB67" s="1305"/>
      <c r="BC67" s="1305"/>
      <c r="BD67" s="1305"/>
      <c r="BE67" s="1305"/>
      <c r="BF67" s="1305"/>
      <c r="BG67" s="1305"/>
      <c r="BH67" s="1305"/>
      <c r="BI67" s="1305"/>
      <c r="BJ67" s="1305"/>
      <c r="BK67" s="1305"/>
      <c r="BL67" s="1305"/>
      <c r="BM67" s="1305"/>
      <c r="BN67" s="1305"/>
      <c r="BO67" s="1305"/>
      <c r="BP67" s="1305"/>
      <c r="BQ67" s="1305"/>
      <c r="BR67" s="1305"/>
      <c r="BS67" s="1305"/>
      <c r="BT67" s="1305"/>
      <c r="BU67" s="1305"/>
      <c r="BV67" s="1305"/>
      <c r="BW67" s="1305"/>
      <c r="BX67" s="1305"/>
      <c r="BY67" s="1305"/>
      <c r="BZ67" s="1305"/>
      <c r="CA67" s="1305"/>
      <c r="CB67" s="1305"/>
      <c r="CC67" s="1305"/>
      <c r="CD67" s="1305"/>
      <c r="CE67" s="1305"/>
      <c r="CF67" s="1305"/>
      <c r="CG67" s="1305"/>
      <c r="CH67" s="1305"/>
      <c r="CI67" s="1305"/>
      <c r="CJ67" s="1305"/>
      <c r="CK67" s="1305"/>
      <c r="CL67" s="1305"/>
      <c r="CM67" s="1305"/>
      <c r="CN67" s="1305"/>
      <c r="CO67" s="1305"/>
      <c r="CP67" s="1305"/>
      <c r="CQ67" s="1305"/>
      <c r="CR67" s="1305"/>
      <c r="CS67" s="1305"/>
      <c r="CT67" s="1305"/>
      <c r="CU67" s="1305"/>
      <c r="CV67" s="1305"/>
      <c r="CW67" s="1305"/>
      <c r="CX67" s="1305"/>
      <c r="CY67" s="1305"/>
      <c r="CZ67" s="1305"/>
      <c r="DA67" s="1305"/>
      <c r="DB67" s="1305"/>
      <c r="DC67" s="1306"/>
    </row>
    <row r="68" spans="2:107" x14ac:dyDescent="0.15">
      <c r="B68" s="394"/>
      <c r="AN68" s="1304"/>
      <c r="AO68" s="1305"/>
      <c r="AP68" s="1305"/>
      <c r="AQ68" s="1305"/>
      <c r="AR68" s="1305"/>
      <c r="AS68" s="1305"/>
      <c r="AT68" s="1305"/>
      <c r="AU68" s="1305"/>
      <c r="AV68" s="1305"/>
      <c r="AW68" s="1305"/>
      <c r="AX68" s="1305"/>
      <c r="AY68" s="1305"/>
      <c r="AZ68" s="1305"/>
      <c r="BA68" s="1305"/>
      <c r="BB68" s="1305"/>
      <c r="BC68" s="1305"/>
      <c r="BD68" s="1305"/>
      <c r="BE68" s="1305"/>
      <c r="BF68" s="1305"/>
      <c r="BG68" s="1305"/>
      <c r="BH68" s="1305"/>
      <c r="BI68" s="1305"/>
      <c r="BJ68" s="1305"/>
      <c r="BK68" s="1305"/>
      <c r="BL68" s="1305"/>
      <c r="BM68" s="1305"/>
      <c r="BN68" s="1305"/>
      <c r="BO68" s="1305"/>
      <c r="BP68" s="1305"/>
      <c r="BQ68" s="1305"/>
      <c r="BR68" s="1305"/>
      <c r="BS68" s="1305"/>
      <c r="BT68" s="1305"/>
      <c r="BU68" s="1305"/>
      <c r="BV68" s="1305"/>
      <c r="BW68" s="1305"/>
      <c r="BX68" s="1305"/>
      <c r="BY68" s="1305"/>
      <c r="BZ68" s="1305"/>
      <c r="CA68" s="1305"/>
      <c r="CB68" s="1305"/>
      <c r="CC68" s="1305"/>
      <c r="CD68" s="1305"/>
      <c r="CE68" s="1305"/>
      <c r="CF68" s="1305"/>
      <c r="CG68" s="1305"/>
      <c r="CH68" s="1305"/>
      <c r="CI68" s="1305"/>
      <c r="CJ68" s="1305"/>
      <c r="CK68" s="1305"/>
      <c r="CL68" s="1305"/>
      <c r="CM68" s="1305"/>
      <c r="CN68" s="1305"/>
      <c r="CO68" s="1305"/>
      <c r="CP68" s="1305"/>
      <c r="CQ68" s="1305"/>
      <c r="CR68" s="1305"/>
      <c r="CS68" s="1305"/>
      <c r="CT68" s="1305"/>
      <c r="CU68" s="1305"/>
      <c r="CV68" s="1305"/>
      <c r="CW68" s="1305"/>
      <c r="CX68" s="1305"/>
      <c r="CY68" s="1305"/>
      <c r="CZ68" s="1305"/>
      <c r="DA68" s="1305"/>
      <c r="DB68" s="1305"/>
      <c r="DC68" s="1306"/>
    </row>
    <row r="69" spans="2:107" x14ac:dyDescent="0.15">
      <c r="B69" s="394"/>
      <c r="AN69" s="1307"/>
      <c r="AO69" s="1308"/>
      <c r="AP69" s="1308"/>
      <c r="AQ69" s="1308"/>
      <c r="AR69" s="1308"/>
      <c r="AS69" s="1308"/>
      <c r="AT69" s="1308"/>
      <c r="AU69" s="1308"/>
      <c r="AV69" s="1308"/>
      <c r="AW69" s="1308"/>
      <c r="AX69" s="1308"/>
      <c r="AY69" s="1308"/>
      <c r="AZ69" s="1308"/>
      <c r="BA69" s="1308"/>
      <c r="BB69" s="1308"/>
      <c r="BC69" s="1308"/>
      <c r="BD69" s="1308"/>
      <c r="BE69" s="1308"/>
      <c r="BF69" s="1308"/>
      <c r="BG69" s="1308"/>
      <c r="BH69" s="1308"/>
      <c r="BI69" s="1308"/>
      <c r="BJ69" s="1308"/>
      <c r="BK69" s="1308"/>
      <c r="BL69" s="1308"/>
      <c r="BM69" s="1308"/>
      <c r="BN69" s="1308"/>
      <c r="BO69" s="1308"/>
      <c r="BP69" s="1308"/>
      <c r="BQ69" s="1308"/>
      <c r="BR69" s="1308"/>
      <c r="BS69" s="1308"/>
      <c r="BT69" s="1308"/>
      <c r="BU69" s="1308"/>
      <c r="BV69" s="1308"/>
      <c r="BW69" s="1308"/>
      <c r="BX69" s="1308"/>
      <c r="BY69" s="1308"/>
      <c r="BZ69" s="1308"/>
      <c r="CA69" s="1308"/>
      <c r="CB69" s="1308"/>
      <c r="CC69" s="1308"/>
      <c r="CD69" s="1308"/>
      <c r="CE69" s="1308"/>
      <c r="CF69" s="1308"/>
      <c r="CG69" s="1308"/>
      <c r="CH69" s="1308"/>
      <c r="CI69" s="1308"/>
      <c r="CJ69" s="1308"/>
      <c r="CK69" s="1308"/>
      <c r="CL69" s="1308"/>
      <c r="CM69" s="1308"/>
      <c r="CN69" s="1308"/>
      <c r="CO69" s="1308"/>
      <c r="CP69" s="1308"/>
      <c r="CQ69" s="1308"/>
      <c r="CR69" s="1308"/>
      <c r="CS69" s="1308"/>
      <c r="CT69" s="1308"/>
      <c r="CU69" s="1308"/>
      <c r="CV69" s="1308"/>
      <c r="CW69" s="1308"/>
      <c r="CX69" s="1308"/>
      <c r="CY69" s="1308"/>
      <c r="CZ69" s="1308"/>
      <c r="DA69" s="1308"/>
      <c r="DB69" s="1308"/>
      <c r="DC69" s="1309"/>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621</v>
      </c>
    </row>
    <row r="72" spans="2:107" x14ac:dyDescent="0.15">
      <c r="B72" s="394"/>
      <c r="G72" s="1310"/>
      <c r="H72" s="1310"/>
      <c r="I72" s="1310"/>
      <c r="J72" s="1310"/>
      <c r="K72" s="404"/>
      <c r="L72" s="404"/>
      <c r="M72" s="405"/>
      <c r="N72" s="405"/>
      <c r="AN72" s="1311"/>
      <c r="AO72" s="1312"/>
      <c r="AP72" s="1312"/>
      <c r="AQ72" s="1312"/>
      <c r="AR72" s="1312"/>
      <c r="AS72" s="1312"/>
      <c r="AT72" s="1312"/>
      <c r="AU72" s="1312"/>
      <c r="AV72" s="1312"/>
      <c r="AW72" s="1312"/>
      <c r="AX72" s="1312"/>
      <c r="AY72" s="1312"/>
      <c r="AZ72" s="1312"/>
      <c r="BA72" s="1312"/>
      <c r="BB72" s="1312"/>
      <c r="BC72" s="1312"/>
      <c r="BD72" s="1312"/>
      <c r="BE72" s="1312"/>
      <c r="BF72" s="1312"/>
      <c r="BG72" s="1312"/>
      <c r="BH72" s="1312"/>
      <c r="BI72" s="1312"/>
      <c r="BJ72" s="1312"/>
      <c r="BK72" s="1312"/>
      <c r="BL72" s="1312"/>
      <c r="BM72" s="1312"/>
      <c r="BN72" s="1312"/>
      <c r="BO72" s="1313"/>
      <c r="BP72" s="1314" t="s">
        <v>567</v>
      </c>
      <c r="BQ72" s="1314"/>
      <c r="BR72" s="1314"/>
      <c r="BS72" s="1314"/>
      <c r="BT72" s="1314"/>
      <c r="BU72" s="1314"/>
      <c r="BV72" s="1314"/>
      <c r="BW72" s="1314"/>
      <c r="BX72" s="1314" t="s">
        <v>568</v>
      </c>
      <c r="BY72" s="1314"/>
      <c r="BZ72" s="1314"/>
      <c r="CA72" s="1314"/>
      <c r="CB72" s="1314"/>
      <c r="CC72" s="1314"/>
      <c r="CD72" s="1314"/>
      <c r="CE72" s="1314"/>
      <c r="CF72" s="1314" t="s">
        <v>569</v>
      </c>
      <c r="CG72" s="1314"/>
      <c r="CH72" s="1314"/>
      <c r="CI72" s="1314"/>
      <c r="CJ72" s="1314"/>
      <c r="CK72" s="1314"/>
      <c r="CL72" s="1314"/>
      <c r="CM72" s="1314"/>
      <c r="CN72" s="1314" t="s">
        <v>570</v>
      </c>
      <c r="CO72" s="1314"/>
      <c r="CP72" s="1314"/>
      <c r="CQ72" s="1314"/>
      <c r="CR72" s="1314"/>
      <c r="CS72" s="1314"/>
      <c r="CT72" s="1314"/>
      <c r="CU72" s="1314"/>
      <c r="CV72" s="1314" t="s">
        <v>571</v>
      </c>
      <c r="CW72" s="1314"/>
      <c r="CX72" s="1314"/>
      <c r="CY72" s="1314"/>
      <c r="CZ72" s="1314"/>
      <c r="DA72" s="1314"/>
      <c r="DB72" s="1314"/>
      <c r="DC72" s="1314"/>
    </row>
    <row r="73" spans="2:107" x14ac:dyDescent="0.15">
      <c r="B73" s="394"/>
      <c r="G73" s="1321"/>
      <c r="H73" s="1321"/>
      <c r="I73" s="1321"/>
      <c r="J73" s="1321"/>
      <c r="K73" s="1322"/>
      <c r="L73" s="1322"/>
      <c r="M73" s="1322"/>
      <c r="N73" s="1322"/>
      <c r="AM73" s="403"/>
      <c r="AN73" s="1318" t="s">
        <v>622</v>
      </c>
      <c r="AO73" s="1318"/>
      <c r="AP73" s="1318"/>
      <c r="AQ73" s="1318"/>
      <c r="AR73" s="1318"/>
      <c r="AS73" s="1318"/>
      <c r="AT73" s="1318"/>
      <c r="AU73" s="1318"/>
      <c r="AV73" s="1318"/>
      <c r="AW73" s="1318"/>
      <c r="AX73" s="1318"/>
      <c r="AY73" s="1318"/>
      <c r="AZ73" s="1318"/>
      <c r="BA73" s="1318"/>
      <c r="BB73" s="1318" t="s">
        <v>623</v>
      </c>
      <c r="BC73" s="1318"/>
      <c r="BD73" s="1318"/>
      <c r="BE73" s="1318"/>
      <c r="BF73" s="1318"/>
      <c r="BG73" s="1318"/>
      <c r="BH73" s="1318"/>
      <c r="BI73" s="1318"/>
      <c r="BJ73" s="1318"/>
      <c r="BK73" s="1318"/>
      <c r="BL73" s="1318"/>
      <c r="BM73" s="1318"/>
      <c r="BN73" s="1318"/>
      <c r="BO73" s="1318"/>
      <c r="BP73" s="1316">
        <v>32.9</v>
      </c>
      <c r="BQ73" s="1316"/>
      <c r="BR73" s="1316"/>
      <c r="BS73" s="1316"/>
      <c r="BT73" s="1316"/>
      <c r="BU73" s="1316"/>
      <c r="BV73" s="1316"/>
      <c r="BW73" s="1316"/>
      <c r="BX73" s="1316">
        <v>19.399999999999999</v>
      </c>
      <c r="BY73" s="1316"/>
      <c r="BZ73" s="1316"/>
      <c r="CA73" s="1316"/>
      <c r="CB73" s="1316"/>
      <c r="CC73" s="1316"/>
      <c r="CD73" s="1316"/>
      <c r="CE73" s="1316"/>
      <c r="CF73" s="1316">
        <v>6.5</v>
      </c>
      <c r="CG73" s="1316"/>
      <c r="CH73" s="1316"/>
      <c r="CI73" s="1316"/>
      <c r="CJ73" s="1316"/>
      <c r="CK73" s="1316"/>
      <c r="CL73" s="1316"/>
      <c r="CM73" s="1316"/>
      <c r="CN73" s="1316"/>
      <c r="CO73" s="1316"/>
      <c r="CP73" s="1316"/>
      <c r="CQ73" s="1316"/>
      <c r="CR73" s="1316"/>
      <c r="CS73" s="1316"/>
      <c r="CT73" s="1316"/>
      <c r="CU73" s="1316"/>
      <c r="CV73" s="1316"/>
      <c r="CW73" s="1316"/>
      <c r="CX73" s="1316"/>
      <c r="CY73" s="1316"/>
      <c r="CZ73" s="1316"/>
      <c r="DA73" s="1316"/>
      <c r="DB73" s="1316"/>
      <c r="DC73" s="1316"/>
    </row>
    <row r="74" spans="2:107" x14ac:dyDescent="0.15">
      <c r="B74" s="394"/>
      <c r="G74" s="1321"/>
      <c r="H74" s="1321"/>
      <c r="I74" s="1321"/>
      <c r="J74" s="1321"/>
      <c r="K74" s="1322"/>
      <c r="L74" s="1322"/>
      <c r="M74" s="1322"/>
      <c r="N74" s="1322"/>
      <c r="AM74" s="403"/>
      <c r="AN74" s="1318"/>
      <c r="AO74" s="1318"/>
      <c r="AP74" s="1318"/>
      <c r="AQ74" s="1318"/>
      <c r="AR74" s="1318"/>
      <c r="AS74" s="1318"/>
      <c r="AT74" s="1318"/>
      <c r="AU74" s="1318"/>
      <c r="AV74" s="1318"/>
      <c r="AW74" s="1318"/>
      <c r="AX74" s="1318"/>
      <c r="AY74" s="1318"/>
      <c r="AZ74" s="1318"/>
      <c r="BA74" s="1318"/>
      <c r="BB74" s="1318"/>
      <c r="BC74" s="1318"/>
      <c r="BD74" s="1318"/>
      <c r="BE74" s="1318"/>
      <c r="BF74" s="1318"/>
      <c r="BG74" s="1318"/>
      <c r="BH74" s="1318"/>
      <c r="BI74" s="1318"/>
      <c r="BJ74" s="1318"/>
      <c r="BK74" s="1318"/>
      <c r="BL74" s="1318"/>
      <c r="BM74" s="1318"/>
      <c r="BN74" s="1318"/>
      <c r="BO74" s="1318"/>
      <c r="BP74" s="1316"/>
      <c r="BQ74" s="1316"/>
      <c r="BR74" s="1316"/>
      <c r="BS74" s="1316"/>
      <c r="BT74" s="1316"/>
      <c r="BU74" s="1316"/>
      <c r="BV74" s="1316"/>
      <c r="BW74" s="1316"/>
      <c r="BX74" s="1316"/>
      <c r="BY74" s="1316"/>
      <c r="BZ74" s="1316"/>
      <c r="CA74" s="1316"/>
      <c r="CB74" s="1316"/>
      <c r="CC74" s="1316"/>
      <c r="CD74" s="1316"/>
      <c r="CE74" s="1316"/>
      <c r="CF74" s="1316"/>
      <c r="CG74" s="1316"/>
      <c r="CH74" s="1316"/>
      <c r="CI74" s="1316"/>
      <c r="CJ74" s="1316"/>
      <c r="CK74" s="1316"/>
      <c r="CL74" s="1316"/>
      <c r="CM74" s="1316"/>
      <c r="CN74" s="1316"/>
      <c r="CO74" s="1316"/>
      <c r="CP74" s="1316"/>
      <c r="CQ74" s="1316"/>
      <c r="CR74" s="1316"/>
      <c r="CS74" s="1316"/>
      <c r="CT74" s="1316"/>
      <c r="CU74" s="1316"/>
      <c r="CV74" s="1316"/>
      <c r="CW74" s="1316"/>
      <c r="CX74" s="1316"/>
      <c r="CY74" s="1316"/>
      <c r="CZ74" s="1316"/>
      <c r="DA74" s="1316"/>
      <c r="DB74" s="1316"/>
      <c r="DC74" s="1316"/>
    </row>
    <row r="75" spans="2:107" x14ac:dyDescent="0.15">
      <c r="B75" s="394"/>
      <c r="G75" s="1321"/>
      <c r="H75" s="1321"/>
      <c r="I75" s="1310"/>
      <c r="J75" s="1310"/>
      <c r="K75" s="1317"/>
      <c r="L75" s="1317"/>
      <c r="M75" s="1317"/>
      <c r="N75" s="1317"/>
      <c r="AM75" s="403"/>
      <c r="AN75" s="1318"/>
      <c r="AO75" s="1318"/>
      <c r="AP75" s="1318"/>
      <c r="AQ75" s="1318"/>
      <c r="AR75" s="1318"/>
      <c r="AS75" s="1318"/>
      <c r="AT75" s="1318"/>
      <c r="AU75" s="1318"/>
      <c r="AV75" s="1318"/>
      <c r="AW75" s="1318"/>
      <c r="AX75" s="1318"/>
      <c r="AY75" s="1318"/>
      <c r="AZ75" s="1318"/>
      <c r="BA75" s="1318"/>
      <c r="BB75" s="1318" t="s">
        <v>628</v>
      </c>
      <c r="BC75" s="1318"/>
      <c r="BD75" s="1318"/>
      <c r="BE75" s="1318"/>
      <c r="BF75" s="1318"/>
      <c r="BG75" s="1318"/>
      <c r="BH75" s="1318"/>
      <c r="BI75" s="1318"/>
      <c r="BJ75" s="1318"/>
      <c r="BK75" s="1318"/>
      <c r="BL75" s="1318"/>
      <c r="BM75" s="1318"/>
      <c r="BN75" s="1318"/>
      <c r="BO75" s="1318"/>
      <c r="BP75" s="1316">
        <v>9.9</v>
      </c>
      <c r="BQ75" s="1316"/>
      <c r="BR75" s="1316"/>
      <c r="BS75" s="1316"/>
      <c r="BT75" s="1316"/>
      <c r="BU75" s="1316"/>
      <c r="BV75" s="1316"/>
      <c r="BW75" s="1316"/>
      <c r="BX75" s="1316">
        <v>9.6999999999999993</v>
      </c>
      <c r="BY75" s="1316"/>
      <c r="BZ75" s="1316"/>
      <c r="CA75" s="1316"/>
      <c r="CB75" s="1316"/>
      <c r="CC75" s="1316"/>
      <c r="CD75" s="1316"/>
      <c r="CE75" s="1316"/>
      <c r="CF75" s="1316">
        <v>8.1</v>
      </c>
      <c r="CG75" s="1316"/>
      <c r="CH75" s="1316"/>
      <c r="CI75" s="1316"/>
      <c r="CJ75" s="1316"/>
      <c r="CK75" s="1316"/>
      <c r="CL75" s="1316"/>
      <c r="CM75" s="1316"/>
      <c r="CN75" s="1316">
        <v>6.7</v>
      </c>
      <c r="CO75" s="1316"/>
      <c r="CP75" s="1316"/>
      <c r="CQ75" s="1316"/>
      <c r="CR75" s="1316"/>
      <c r="CS75" s="1316"/>
      <c r="CT75" s="1316"/>
      <c r="CU75" s="1316"/>
      <c r="CV75" s="1316">
        <v>4.9000000000000004</v>
      </c>
      <c r="CW75" s="1316"/>
      <c r="CX75" s="1316"/>
      <c r="CY75" s="1316"/>
      <c r="CZ75" s="1316"/>
      <c r="DA75" s="1316"/>
      <c r="DB75" s="1316"/>
      <c r="DC75" s="1316"/>
    </row>
    <row r="76" spans="2:107" x14ac:dyDescent="0.15">
      <c r="B76" s="394"/>
      <c r="G76" s="1321"/>
      <c r="H76" s="1321"/>
      <c r="I76" s="1310"/>
      <c r="J76" s="1310"/>
      <c r="K76" s="1317"/>
      <c r="L76" s="1317"/>
      <c r="M76" s="1317"/>
      <c r="N76" s="1317"/>
      <c r="AM76" s="403"/>
      <c r="AN76" s="1318"/>
      <c r="AO76" s="1318"/>
      <c r="AP76" s="1318"/>
      <c r="AQ76" s="1318"/>
      <c r="AR76" s="1318"/>
      <c r="AS76" s="1318"/>
      <c r="AT76" s="1318"/>
      <c r="AU76" s="1318"/>
      <c r="AV76" s="1318"/>
      <c r="AW76" s="1318"/>
      <c r="AX76" s="1318"/>
      <c r="AY76" s="1318"/>
      <c r="AZ76" s="1318"/>
      <c r="BA76" s="1318"/>
      <c r="BB76" s="1318"/>
      <c r="BC76" s="1318"/>
      <c r="BD76" s="1318"/>
      <c r="BE76" s="1318"/>
      <c r="BF76" s="1318"/>
      <c r="BG76" s="1318"/>
      <c r="BH76" s="1318"/>
      <c r="BI76" s="1318"/>
      <c r="BJ76" s="1318"/>
      <c r="BK76" s="1318"/>
      <c r="BL76" s="1318"/>
      <c r="BM76" s="1318"/>
      <c r="BN76" s="1318"/>
      <c r="BO76" s="1318"/>
      <c r="BP76" s="1316"/>
      <c r="BQ76" s="1316"/>
      <c r="BR76" s="1316"/>
      <c r="BS76" s="1316"/>
      <c r="BT76" s="1316"/>
      <c r="BU76" s="1316"/>
      <c r="BV76" s="1316"/>
      <c r="BW76" s="1316"/>
      <c r="BX76" s="1316"/>
      <c r="BY76" s="1316"/>
      <c r="BZ76" s="1316"/>
      <c r="CA76" s="1316"/>
      <c r="CB76" s="1316"/>
      <c r="CC76" s="1316"/>
      <c r="CD76" s="1316"/>
      <c r="CE76" s="1316"/>
      <c r="CF76" s="1316"/>
      <c r="CG76" s="1316"/>
      <c r="CH76" s="1316"/>
      <c r="CI76" s="1316"/>
      <c r="CJ76" s="1316"/>
      <c r="CK76" s="1316"/>
      <c r="CL76" s="1316"/>
      <c r="CM76" s="1316"/>
      <c r="CN76" s="1316"/>
      <c r="CO76" s="1316"/>
      <c r="CP76" s="1316"/>
      <c r="CQ76" s="1316"/>
      <c r="CR76" s="1316"/>
      <c r="CS76" s="1316"/>
      <c r="CT76" s="1316"/>
      <c r="CU76" s="1316"/>
      <c r="CV76" s="1316"/>
      <c r="CW76" s="1316"/>
      <c r="CX76" s="1316"/>
      <c r="CY76" s="1316"/>
      <c r="CZ76" s="1316"/>
      <c r="DA76" s="1316"/>
      <c r="DB76" s="1316"/>
      <c r="DC76" s="1316"/>
    </row>
    <row r="77" spans="2:107" x14ac:dyDescent="0.15">
      <c r="B77" s="394"/>
      <c r="G77" s="1310"/>
      <c r="H77" s="1310"/>
      <c r="I77" s="1310"/>
      <c r="J77" s="1310"/>
      <c r="K77" s="1322"/>
      <c r="L77" s="1322"/>
      <c r="M77" s="1322"/>
      <c r="N77" s="1322"/>
      <c r="AN77" s="1314" t="s">
        <v>625</v>
      </c>
      <c r="AO77" s="1314"/>
      <c r="AP77" s="1314"/>
      <c r="AQ77" s="1314"/>
      <c r="AR77" s="1314"/>
      <c r="AS77" s="1314"/>
      <c r="AT77" s="1314"/>
      <c r="AU77" s="1314"/>
      <c r="AV77" s="1314"/>
      <c r="AW77" s="1314"/>
      <c r="AX77" s="1314"/>
      <c r="AY77" s="1314"/>
      <c r="AZ77" s="1314"/>
      <c r="BA77" s="1314"/>
      <c r="BB77" s="1318" t="s">
        <v>623</v>
      </c>
      <c r="BC77" s="1318"/>
      <c r="BD77" s="1318"/>
      <c r="BE77" s="1318"/>
      <c r="BF77" s="1318"/>
      <c r="BG77" s="1318"/>
      <c r="BH77" s="1318"/>
      <c r="BI77" s="1318"/>
      <c r="BJ77" s="1318"/>
      <c r="BK77" s="1318"/>
      <c r="BL77" s="1318"/>
      <c r="BM77" s="1318"/>
      <c r="BN77" s="1318"/>
      <c r="BO77" s="1318"/>
      <c r="BP77" s="1316">
        <v>45.9</v>
      </c>
      <c r="BQ77" s="1316"/>
      <c r="BR77" s="1316"/>
      <c r="BS77" s="1316"/>
      <c r="BT77" s="1316"/>
      <c r="BU77" s="1316"/>
      <c r="BV77" s="1316"/>
      <c r="BW77" s="1316"/>
      <c r="BX77" s="1316">
        <v>37.299999999999997</v>
      </c>
      <c r="BY77" s="1316"/>
      <c r="BZ77" s="1316"/>
      <c r="CA77" s="1316"/>
      <c r="CB77" s="1316"/>
      <c r="CC77" s="1316"/>
      <c r="CD77" s="1316"/>
      <c r="CE77" s="1316"/>
      <c r="CF77" s="1316">
        <v>33.1</v>
      </c>
      <c r="CG77" s="1316"/>
      <c r="CH77" s="1316"/>
      <c r="CI77" s="1316"/>
      <c r="CJ77" s="1316"/>
      <c r="CK77" s="1316"/>
      <c r="CL77" s="1316"/>
      <c r="CM77" s="1316"/>
      <c r="CN77" s="1316">
        <v>31.3</v>
      </c>
      <c r="CO77" s="1316"/>
      <c r="CP77" s="1316"/>
      <c r="CQ77" s="1316"/>
      <c r="CR77" s="1316"/>
      <c r="CS77" s="1316"/>
      <c r="CT77" s="1316"/>
      <c r="CU77" s="1316"/>
      <c r="CV77" s="1316">
        <v>25.3</v>
      </c>
      <c r="CW77" s="1316"/>
      <c r="CX77" s="1316"/>
      <c r="CY77" s="1316"/>
      <c r="CZ77" s="1316"/>
      <c r="DA77" s="1316"/>
      <c r="DB77" s="1316"/>
      <c r="DC77" s="1316"/>
    </row>
    <row r="78" spans="2:107" x14ac:dyDescent="0.15">
      <c r="B78" s="394"/>
      <c r="G78" s="1310"/>
      <c r="H78" s="1310"/>
      <c r="I78" s="1310"/>
      <c r="J78" s="1310"/>
      <c r="K78" s="1322"/>
      <c r="L78" s="1322"/>
      <c r="M78" s="1322"/>
      <c r="N78" s="1322"/>
      <c r="AN78" s="1314"/>
      <c r="AO78" s="1314"/>
      <c r="AP78" s="1314"/>
      <c r="AQ78" s="1314"/>
      <c r="AR78" s="1314"/>
      <c r="AS78" s="1314"/>
      <c r="AT78" s="1314"/>
      <c r="AU78" s="1314"/>
      <c r="AV78" s="1314"/>
      <c r="AW78" s="1314"/>
      <c r="AX78" s="1314"/>
      <c r="AY78" s="1314"/>
      <c r="AZ78" s="1314"/>
      <c r="BA78" s="1314"/>
      <c r="BB78" s="1318"/>
      <c r="BC78" s="1318"/>
      <c r="BD78" s="1318"/>
      <c r="BE78" s="1318"/>
      <c r="BF78" s="1318"/>
      <c r="BG78" s="1318"/>
      <c r="BH78" s="1318"/>
      <c r="BI78" s="1318"/>
      <c r="BJ78" s="1318"/>
      <c r="BK78" s="1318"/>
      <c r="BL78" s="1318"/>
      <c r="BM78" s="1318"/>
      <c r="BN78" s="1318"/>
      <c r="BO78" s="1318"/>
      <c r="BP78" s="1316"/>
      <c r="BQ78" s="1316"/>
      <c r="BR78" s="1316"/>
      <c r="BS78" s="1316"/>
      <c r="BT78" s="1316"/>
      <c r="BU78" s="1316"/>
      <c r="BV78" s="1316"/>
      <c r="BW78" s="1316"/>
      <c r="BX78" s="1316"/>
      <c r="BY78" s="1316"/>
      <c r="BZ78" s="1316"/>
      <c r="CA78" s="1316"/>
      <c r="CB78" s="1316"/>
      <c r="CC78" s="1316"/>
      <c r="CD78" s="1316"/>
      <c r="CE78" s="1316"/>
      <c r="CF78" s="1316"/>
      <c r="CG78" s="1316"/>
      <c r="CH78" s="1316"/>
      <c r="CI78" s="1316"/>
      <c r="CJ78" s="1316"/>
      <c r="CK78" s="1316"/>
      <c r="CL78" s="1316"/>
      <c r="CM78" s="1316"/>
      <c r="CN78" s="1316"/>
      <c r="CO78" s="1316"/>
      <c r="CP78" s="1316"/>
      <c r="CQ78" s="1316"/>
      <c r="CR78" s="1316"/>
      <c r="CS78" s="1316"/>
      <c r="CT78" s="1316"/>
      <c r="CU78" s="1316"/>
      <c r="CV78" s="1316"/>
      <c r="CW78" s="1316"/>
      <c r="CX78" s="1316"/>
      <c r="CY78" s="1316"/>
      <c r="CZ78" s="1316"/>
      <c r="DA78" s="1316"/>
      <c r="DB78" s="1316"/>
      <c r="DC78" s="1316"/>
    </row>
    <row r="79" spans="2:107" x14ac:dyDescent="0.15">
      <c r="B79" s="394"/>
      <c r="G79" s="1310"/>
      <c r="H79" s="1310"/>
      <c r="I79" s="1320"/>
      <c r="J79" s="1320"/>
      <c r="K79" s="1323"/>
      <c r="L79" s="1323"/>
      <c r="M79" s="1323"/>
      <c r="N79" s="1323"/>
      <c r="AN79" s="1314"/>
      <c r="AO79" s="1314"/>
      <c r="AP79" s="1314"/>
      <c r="AQ79" s="1314"/>
      <c r="AR79" s="1314"/>
      <c r="AS79" s="1314"/>
      <c r="AT79" s="1314"/>
      <c r="AU79" s="1314"/>
      <c r="AV79" s="1314"/>
      <c r="AW79" s="1314"/>
      <c r="AX79" s="1314"/>
      <c r="AY79" s="1314"/>
      <c r="AZ79" s="1314"/>
      <c r="BA79" s="1314"/>
      <c r="BB79" s="1318" t="s">
        <v>628</v>
      </c>
      <c r="BC79" s="1318"/>
      <c r="BD79" s="1318"/>
      <c r="BE79" s="1318"/>
      <c r="BF79" s="1318"/>
      <c r="BG79" s="1318"/>
      <c r="BH79" s="1318"/>
      <c r="BI79" s="1318"/>
      <c r="BJ79" s="1318"/>
      <c r="BK79" s="1318"/>
      <c r="BL79" s="1318"/>
      <c r="BM79" s="1318"/>
      <c r="BN79" s="1318"/>
      <c r="BO79" s="1318"/>
      <c r="BP79" s="1316">
        <v>8.8000000000000007</v>
      </c>
      <c r="BQ79" s="1316"/>
      <c r="BR79" s="1316"/>
      <c r="BS79" s="1316"/>
      <c r="BT79" s="1316"/>
      <c r="BU79" s="1316"/>
      <c r="BV79" s="1316"/>
      <c r="BW79" s="1316"/>
      <c r="BX79" s="1316">
        <v>7.8</v>
      </c>
      <c r="BY79" s="1316"/>
      <c r="BZ79" s="1316"/>
      <c r="CA79" s="1316"/>
      <c r="CB79" s="1316"/>
      <c r="CC79" s="1316"/>
      <c r="CD79" s="1316"/>
      <c r="CE79" s="1316"/>
      <c r="CF79" s="1316">
        <v>7.5</v>
      </c>
      <c r="CG79" s="1316"/>
      <c r="CH79" s="1316"/>
      <c r="CI79" s="1316"/>
      <c r="CJ79" s="1316"/>
      <c r="CK79" s="1316"/>
      <c r="CL79" s="1316"/>
      <c r="CM79" s="1316"/>
      <c r="CN79" s="1316">
        <v>7.2</v>
      </c>
      <c r="CO79" s="1316"/>
      <c r="CP79" s="1316"/>
      <c r="CQ79" s="1316"/>
      <c r="CR79" s="1316"/>
      <c r="CS79" s="1316"/>
      <c r="CT79" s="1316"/>
      <c r="CU79" s="1316"/>
      <c r="CV79" s="1316">
        <v>6.9</v>
      </c>
      <c r="CW79" s="1316"/>
      <c r="CX79" s="1316"/>
      <c r="CY79" s="1316"/>
      <c r="CZ79" s="1316"/>
      <c r="DA79" s="1316"/>
      <c r="DB79" s="1316"/>
      <c r="DC79" s="1316"/>
    </row>
    <row r="80" spans="2:107" x14ac:dyDescent="0.15">
      <c r="B80" s="394"/>
      <c r="G80" s="1310"/>
      <c r="H80" s="1310"/>
      <c r="I80" s="1320"/>
      <c r="J80" s="1320"/>
      <c r="K80" s="1323"/>
      <c r="L80" s="1323"/>
      <c r="M80" s="1323"/>
      <c r="N80" s="1323"/>
      <c r="AN80" s="1314"/>
      <c r="AO80" s="1314"/>
      <c r="AP80" s="1314"/>
      <c r="AQ80" s="1314"/>
      <c r="AR80" s="1314"/>
      <c r="AS80" s="1314"/>
      <c r="AT80" s="1314"/>
      <c r="AU80" s="1314"/>
      <c r="AV80" s="1314"/>
      <c r="AW80" s="1314"/>
      <c r="AX80" s="1314"/>
      <c r="AY80" s="1314"/>
      <c r="AZ80" s="1314"/>
      <c r="BA80" s="1314"/>
      <c r="BB80" s="1318"/>
      <c r="BC80" s="1318"/>
      <c r="BD80" s="1318"/>
      <c r="BE80" s="1318"/>
      <c r="BF80" s="1318"/>
      <c r="BG80" s="1318"/>
      <c r="BH80" s="1318"/>
      <c r="BI80" s="1318"/>
      <c r="BJ80" s="1318"/>
      <c r="BK80" s="1318"/>
      <c r="BL80" s="1318"/>
      <c r="BM80" s="1318"/>
      <c r="BN80" s="1318"/>
      <c r="BO80" s="1318"/>
      <c r="BP80" s="1316"/>
      <c r="BQ80" s="1316"/>
      <c r="BR80" s="1316"/>
      <c r="BS80" s="1316"/>
      <c r="BT80" s="1316"/>
      <c r="BU80" s="1316"/>
      <c r="BV80" s="1316"/>
      <c r="BW80" s="1316"/>
      <c r="BX80" s="1316"/>
      <c r="BY80" s="1316"/>
      <c r="BZ80" s="1316"/>
      <c r="CA80" s="1316"/>
      <c r="CB80" s="1316"/>
      <c r="CC80" s="1316"/>
      <c r="CD80" s="1316"/>
      <c r="CE80" s="1316"/>
      <c r="CF80" s="1316"/>
      <c r="CG80" s="1316"/>
      <c r="CH80" s="1316"/>
      <c r="CI80" s="1316"/>
      <c r="CJ80" s="1316"/>
      <c r="CK80" s="1316"/>
      <c r="CL80" s="1316"/>
      <c r="CM80" s="1316"/>
      <c r="CN80" s="1316"/>
      <c r="CO80" s="1316"/>
      <c r="CP80" s="1316"/>
      <c r="CQ80" s="1316"/>
      <c r="CR80" s="1316"/>
      <c r="CS80" s="1316"/>
      <c r="CT80" s="1316"/>
      <c r="CU80" s="1316"/>
      <c r="CV80" s="1316"/>
      <c r="CW80" s="1316"/>
      <c r="CX80" s="1316"/>
      <c r="CY80" s="1316"/>
      <c r="CZ80" s="1316"/>
      <c r="DA80" s="1316"/>
      <c r="DB80" s="1316"/>
      <c r="DC80" s="1316"/>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HmPr4w40vDSkMEowXQfqInTaadKGo2DGFjMTXOCNlCPk1wYcA5++Nnls9rryALRikcYxhODC1637qfUYiiKCPQ==" saltValue="hgUDUxCcciqFgHwXvWFIu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35"/>
  <sheetViews>
    <sheetView showGridLines="0" zoomScale="70" zoomScaleNormal="7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629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U6KP5zZACj3yJ+3SonCg6wsByGcbp3rsiq6MgWAO3oDfUfb/oF+VL2/ajZGvA+CpTiN55wDJV3v95McOB3kMyQ==" saltValue="+TwSVmhKE/d0FtEsS11K2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35"/>
  <sheetViews>
    <sheetView showGridLines="0" zoomScale="70" zoomScaleNormal="7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629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fw2NP89O03O1viZmxScbZQtZvDjp5WZoNaZSOOyhZb3ekh3TrMQlkqxg5NiQGZdsvCQHVm57+XrBkE31qrMR2w==" saltValue="LyqonuvcDhqxYseTR+RcT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564</v>
      </c>
      <c r="G2" s="156"/>
      <c r="H2" s="157"/>
    </row>
    <row r="3" spans="1:8" x14ac:dyDescent="0.15">
      <c r="A3" s="153" t="s">
        <v>557</v>
      </c>
      <c r="B3" s="158"/>
      <c r="C3" s="159"/>
      <c r="D3" s="160">
        <v>12775</v>
      </c>
      <c r="E3" s="161"/>
      <c r="F3" s="162">
        <v>66255</v>
      </c>
      <c r="G3" s="163"/>
      <c r="H3" s="164"/>
    </row>
    <row r="4" spans="1:8" x14ac:dyDescent="0.15">
      <c r="A4" s="165"/>
      <c r="B4" s="166"/>
      <c r="C4" s="167"/>
      <c r="D4" s="168">
        <v>9177</v>
      </c>
      <c r="E4" s="169"/>
      <c r="F4" s="170">
        <v>31822</v>
      </c>
      <c r="G4" s="171"/>
      <c r="H4" s="172"/>
    </row>
    <row r="5" spans="1:8" x14ac:dyDescent="0.15">
      <c r="A5" s="153" t="s">
        <v>559</v>
      </c>
      <c r="B5" s="158"/>
      <c r="C5" s="159"/>
      <c r="D5" s="160">
        <v>11180</v>
      </c>
      <c r="E5" s="161"/>
      <c r="F5" s="162">
        <v>54227</v>
      </c>
      <c r="G5" s="163"/>
      <c r="H5" s="164"/>
    </row>
    <row r="6" spans="1:8" x14ac:dyDescent="0.15">
      <c r="A6" s="165"/>
      <c r="B6" s="166"/>
      <c r="C6" s="167"/>
      <c r="D6" s="168">
        <v>8327</v>
      </c>
      <c r="E6" s="169"/>
      <c r="F6" s="170">
        <v>29694</v>
      </c>
      <c r="G6" s="171"/>
      <c r="H6" s="172"/>
    </row>
    <row r="7" spans="1:8" x14ac:dyDescent="0.15">
      <c r="A7" s="153" t="s">
        <v>560</v>
      </c>
      <c r="B7" s="158"/>
      <c r="C7" s="159"/>
      <c r="D7" s="160">
        <v>13189</v>
      </c>
      <c r="E7" s="161"/>
      <c r="F7" s="162">
        <v>57295</v>
      </c>
      <c r="G7" s="163"/>
      <c r="H7" s="164"/>
    </row>
    <row r="8" spans="1:8" x14ac:dyDescent="0.15">
      <c r="A8" s="165"/>
      <c r="B8" s="166"/>
      <c r="C8" s="167"/>
      <c r="D8" s="168">
        <v>6497</v>
      </c>
      <c r="E8" s="169"/>
      <c r="F8" s="170">
        <v>32771</v>
      </c>
      <c r="G8" s="171"/>
      <c r="H8" s="172"/>
    </row>
    <row r="9" spans="1:8" x14ac:dyDescent="0.15">
      <c r="A9" s="153" t="s">
        <v>561</v>
      </c>
      <c r="B9" s="158"/>
      <c r="C9" s="159"/>
      <c r="D9" s="160">
        <v>11295</v>
      </c>
      <c r="E9" s="161"/>
      <c r="F9" s="162">
        <v>54110</v>
      </c>
      <c r="G9" s="163"/>
      <c r="H9" s="164"/>
    </row>
    <row r="10" spans="1:8" x14ac:dyDescent="0.15">
      <c r="A10" s="165"/>
      <c r="B10" s="166"/>
      <c r="C10" s="167"/>
      <c r="D10" s="168">
        <v>6797</v>
      </c>
      <c r="E10" s="169"/>
      <c r="F10" s="170">
        <v>30620</v>
      </c>
      <c r="G10" s="171"/>
      <c r="H10" s="172"/>
    </row>
    <row r="11" spans="1:8" x14ac:dyDescent="0.15">
      <c r="A11" s="153" t="s">
        <v>562</v>
      </c>
      <c r="B11" s="158"/>
      <c r="C11" s="159"/>
      <c r="D11" s="160">
        <v>25607</v>
      </c>
      <c r="E11" s="161"/>
      <c r="F11" s="162">
        <v>54684</v>
      </c>
      <c r="G11" s="163"/>
      <c r="H11" s="164"/>
    </row>
    <row r="12" spans="1:8" x14ac:dyDescent="0.15">
      <c r="A12" s="165"/>
      <c r="B12" s="166"/>
      <c r="C12" s="173"/>
      <c r="D12" s="168">
        <v>17752</v>
      </c>
      <c r="E12" s="169"/>
      <c r="F12" s="170">
        <v>32829</v>
      </c>
      <c r="G12" s="171"/>
      <c r="H12" s="172"/>
    </row>
    <row r="13" spans="1:8" x14ac:dyDescent="0.15">
      <c r="A13" s="153"/>
      <c r="B13" s="158"/>
      <c r="C13" s="174"/>
      <c r="D13" s="175">
        <v>14809</v>
      </c>
      <c r="E13" s="176"/>
      <c r="F13" s="177">
        <v>57314</v>
      </c>
      <c r="G13" s="178"/>
      <c r="H13" s="164"/>
    </row>
    <row r="14" spans="1:8" x14ac:dyDescent="0.15">
      <c r="A14" s="165"/>
      <c r="B14" s="166"/>
      <c r="C14" s="167"/>
      <c r="D14" s="168">
        <v>9710</v>
      </c>
      <c r="E14" s="169"/>
      <c r="F14" s="170">
        <v>31547</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0.08</v>
      </c>
      <c r="C19" s="179">
        <f>ROUND(VALUE(SUBSTITUTE(実質収支比率等に係る経年分析!G$48,"▲","-")),2)</f>
        <v>2.71</v>
      </c>
      <c r="D19" s="179">
        <f>ROUND(VALUE(SUBSTITUTE(実質収支比率等に係る経年分析!H$48,"▲","-")),2)</f>
        <v>1.21</v>
      </c>
      <c r="E19" s="179">
        <f>ROUND(VALUE(SUBSTITUTE(実質収支比率等に係る経年分析!I$48,"▲","-")),2)</f>
        <v>2.65</v>
      </c>
      <c r="F19" s="179">
        <f>ROUND(VALUE(SUBSTITUTE(実質収支比率等に係る経年分析!J$48,"▲","-")),2)</f>
        <v>3.96</v>
      </c>
    </row>
    <row r="20" spans="1:11" x14ac:dyDescent="0.15">
      <c r="A20" s="179" t="s">
        <v>55</v>
      </c>
      <c r="B20" s="179">
        <f>ROUND(VALUE(SUBSTITUTE(実質収支比率等に係る経年分析!F$47,"▲","-")),2)</f>
        <v>5.09</v>
      </c>
      <c r="C20" s="179">
        <f>ROUND(VALUE(SUBSTITUTE(実質収支比率等に係る経年分析!G$47,"▲","-")),2)</f>
        <v>9.83</v>
      </c>
      <c r="D20" s="179">
        <f>ROUND(VALUE(SUBSTITUTE(実質収支比率等に係る経年分析!H$47,"▲","-")),2)</f>
        <v>11.37</v>
      </c>
      <c r="E20" s="179">
        <f>ROUND(VALUE(SUBSTITUTE(実質収支比率等に係る経年分析!I$47,"▲","-")),2)</f>
        <v>12.03</v>
      </c>
      <c r="F20" s="179">
        <f>ROUND(VALUE(SUBSTITUTE(実質収支比率等に係る経年分析!J$47,"▲","-")),2)</f>
        <v>13.76</v>
      </c>
    </row>
    <row r="21" spans="1:11" x14ac:dyDescent="0.15">
      <c r="A21" s="179" t="s">
        <v>56</v>
      </c>
      <c r="B21" s="179">
        <f>IF(ISNUMBER(VALUE(SUBSTITUTE(実質収支比率等に係る経年分析!F$49,"▲","-"))),ROUND(VALUE(SUBSTITUTE(実質収支比率等に係る経年分析!F$49,"▲","-")),2),NA())</f>
        <v>-2.62</v>
      </c>
      <c r="C21" s="179">
        <f>IF(ISNUMBER(VALUE(SUBSTITUTE(実質収支比率等に係る経年分析!G$49,"▲","-"))),ROUND(VALUE(SUBSTITUTE(実質収支比率等に係る経年分析!G$49,"▲","-")),2),NA())</f>
        <v>7.47</v>
      </c>
      <c r="D21" s="179">
        <f>IF(ISNUMBER(VALUE(SUBSTITUTE(実質収支比率等に係る経年分析!H$49,"▲","-"))),ROUND(VALUE(SUBSTITUTE(実質収支比率等に係る経年分析!H$49,"▲","-")),2),NA())</f>
        <v>-1.49</v>
      </c>
      <c r="E21" s="179">
        <f>IF(ISNUMBER(VALUE(SUBSTITUTE(実質収支比率等に係る経年分析!I$49,"▲","-"))),ROUND(VALUE(SUBSTITUTE(実質収支比率等に係る経年分析!I$49,"▲","-")),2),NA())</f>
        <v>1.5</v>
      </c>
      <c r="F21" s="179">
        <f>IF(ISNUMBER(VALUE(SUBSTITUTE(実質収支比率等に係る経年分析!J$49,"▲","-"))),ROUND(VALUE(SUBSTITUTE(実質収支比率等に係る経年分析!J$49,"▲","-")),2),NA())</f>
        <v>1.38</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国民健康保険事業特別会計（施設勘定堅上診療所）</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x14ac:dyDescent="0.15">
      <c r="A30" s="180" t="str">
        <f>IF(連結実質赤字比率に係る赤字・黒字の構成分析!C$40="",NA(),連結実質赤字比率に係る赤字・黒字の構成分析!C$40)</f>
        <v>後期高齢者医療事業特別会計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0.15</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0.16</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0.18</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0.19</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0.2</v>
      </c>
    </row>
    <row r="31" spans="1:11" x14ac:dyDescent="0.15">
      <c r="A31" s="180" t="str">
        <f>IF(連結実質赤字比率に係る赤字・黒字の構成分析!C$39="",NA(),連結実質赤字比率に係る赤字・黒字の構成分析!C$39)</f>
        <v>下水道事業会計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0.35</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0.39</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0.43</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0.35</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0.4</v>
      </c>
    </row>
    <row r="32" spans="1:11" x14ac:dyDescent="0.15">
      <c r="A32" s="180" t="str">
        <f>IF(連結実質赤字比率に係る赤字・黒字の構成分析!C$38="",NA(),連結実質赤字比率に係る赤字・黒字の構成分析!C$38)</f>
        <v>介護保険事業特別会計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0.36</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1.1499999999999999</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1.58</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2.04</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1.63</v>
      </c>
    </row>
    <row r="33" spans="1:16" x14ac:dyDescent="0.15">
      <c r="A33" s="180" t="str">
        <f>IF(連結実質赤字比率に係る赤字・黒字の構成分析!C$37="",NA(),連結実質赤字比率に係る赤字・黒字の構成分析!C$37)</f>
        <v>一般会計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0.08</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2.7</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1.2</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2.64</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3.96</v>
      </c>
    </row>
    <row r="34" spans="1:16" x14ac:dyDescent="0.15">
      <c r="A34" s="180" t="str">
        <f>IF(連結実質赤字比率に係る赤字・黒字の構成分析!C$36="",NA(),連結実質赤字比率に係る赤字・黒字の構成分析!C$36)</f>
        <v>水道事業会計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15.2</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15.95</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17.11</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17.18</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16.89</v>
      </c>
    </row>
    <row r="35" spans="1:16" x14ac:dyDescent="0.15">
      <c r="A35" s="180" t="str">
        <f>IF(連結実質赤字比率に係る赤字・黒字の構成分析!C$35="",NA(),連結実質赤字比率に係る赤字・黒字の構成分析!C$35)</f>
        <v>国民健康保険事業特別会計（事業勘定）</v>
      </c>
      <c r="B35" s="180">
        <f>IF(ROUND(VALUE(SUBSTITUTE(連結実質赤字比率に係る赤字・黒字の構成分析!F$35,"▲", "-")), 2) &lt; 0, ABS(ROUND(VALUE(SUBSTITUTE(連結実質赤字比率に係る赤字・黒字の構成分析!F$35,"▲", "-")), 2)), NA())</f>
        <v>7.14</v>
      </c>
      <c r="C35" s="180" t="e">
        <f>IF(ROUND(VALUE(SUBSTITUTE(連結実質赤字比率に係る赤字・黒字の構成分析!F$35,"▲", "-")), 2) &gt;= 0, ABS(ROUND(VALUE(SUBSTITUTE(連結実質赤字比率に係る赤字・黒字の構成分析!F$35,"▲", "-")), 2)), NA())</f>
        <v>#N/A</v>
      </c>
      <c r="D35" s="180">
        <f>IF(ROUND(VALUE(SUBSTITUTE(連結実質赤字比率に係る赤字・黒字の構成分析!G$35,"▲", "-")), 2) &lt; 0, ABS(ROUND(VALUE(SUBSTITUTE(連結実質赤字比率に係る赤字・黒字の構成分析!G$35,"▲", "-")), 2)), NA())</f>
        <v>5.95</v>
      </c>
      <c r="E35" s="180" t="e">
        <f>IF(ROUND(VALUE(SUBSTITUTE(連結実質赤字比率に係る赤字・黒字の構成分析!G$35,"▲", "-")), 2) &gt;= 0, ABS(ROUND(VALUE(SUBSTITUTE(連結実質赤字比率に係る赤字・黒字の構成分析!G$35,"▲", "-")), 2)), NA())</f>
        <v>#N/A</v>
      </c>
      <c r="F35" s="180">
        <f>IF(ROUND(VALUE(SUBSTITUTE(連結実質赤字比率に係る赤字・黒字の構成分析!H$35,"▲", "-")), 2) &lt; 0, ABS(ROUND(VALUE(SUBSTITUTE(連結実質赤字比率に係る赤字・黒字の構成分析!H$35,"▲", "-")), 2)), NA())</f>
        <v>4.3899999999999997</v>
      </c>
      <c r="G35" s="180" t="e">
        <f>IF(ROUND(VALUE(SUBSTITUTE(連結実質赤字比率に係る赤字・黒字の構成分析!H$35,"▲", "-")), 2) &gt;= 0, ABS(ROUND(VALUE(SUBSTITUTE(連結実質赤字比率に係る赤字・黒字の構成分析!H$35,"▲", "-")), 2)), NA())</f>
        <v>#N/A</v>
      </c>
      <c r="H35" s="180">
        <f>IF(ROUND(VALUE(SUBSTITUTE(連結実質赤字比率に係る赤字・黒字の構成分析!I$35,"▲", "-")), 2) &lt; 0, ABS(ROUND(VALUE(SUBSTITUTE(連結実質赤字比率に係る赤字・黒字の構成分析!I$35,"▲", "-")), 2)), NA())</f>
        <v>1.53</v>
      </c>
      <c r="I35" s="180" t="e">
        <f>IF(ROUND(VALUE(SUBSTITUTE(連結実質赤字比率に係る赤字・黒字の構成分析!I$35,"▲", "-")), 2) &gt;= 0, ABS(ROUND(VALUE(SUBSTITUTE(連結実質赤字比率に係る赤字・黒字の構成分析!I$35,"▲", "-")), 2)), NA())</f>
        <v>#N/A</v>
      </c>
      <c r="J35" s="180">
        <f>IF(ROUND(VALUE(SUBSTITUTE(連結実質赤字比率に係る赤字・黒字の構成分析!J$35,"▲", "-")), 2) &lt; 0, ABS(ROUND(VALUE(SUBSTITUTE(連結実質赤字比率に係る赤字・黒字の構成分析!J$35,"▲", "-")), 2)), NA())</f>
        <v>0.18</v>
      </c>
      <c r="K35" s="180" t="e">
        <f>IF(ROUND(VALUE(SUBSTITUTE(連結実質赤字比率に係る赤字・黒字の構成分析!J$35,"▲", "-")), 2) &gt;= 0, ABS(ROUND(VALUE(SUBSTITUTE(連結実質赤字比率に係る赤字・黒字の構成分析!J$35,"▲", "-")), 2)), NA())</f>
        <v>#N/A</v>
      </c>
    </row>
    <row r="36" spans="1:16" x14ac:dyDescent="0.15">
      <c r="A36" s="180" t="str">
        <f>IF(連結実質赤字比率に係る赤字・黒字の構成分析!C$34="",NA(),連結実質赤字比率に係る赤字・黒字の構成分析!C$34)</f>
        <v>市立柏原病院事業会計</v>
      </c>
      <c r="B36" s="180">
        <f>IF(ROUND(VALUE(SUBSTITUTE(連結実質赤字比率に係る赤字・黒字の構成分析!F$34,"▲", "-")), 2) &lt; 0, ABS(ROUND(VALUE(SUBSTITUTE(連結実質赤字比率に係る赤字・黒字の構成分析!F$34,"▲", "-")), 2)), NA())</f>
        <v>3.35</v>
      </c>
      <c r="C36" s="180" t="e">
        <f>IF(ROUND(VALUE(SUBSTITUTE(連結実質赤字比率に係る赤字・黒字の構成分析!F$34,"▲", "-")), 2) &gt;= 0, ABS(ROUND(VALUE(SUBSTITUTE(連結実質赤字比率に係る赤字・黒字の構成分析!F$34,"▲", "-")), 2)), NA())</f>
        <v>#N/A</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0</v>
      </c>
      <c r="F36" s="180">
        <f>IF(ROUND(VALUE(SUBSTITUTE(連結実質赤字比率に係る赤字・黒字の構成分析!H$34,"▲", "-")), 2) &lt; 0, ABS(ROUND(VALUE(SUBSTITUTE(連結実質赤字比率に係る赤字・黒字の構成分析!H$34,"▲", "-")), 2)), NA())</f>
        <v>1.33</v>
      </c>
      <c r="G36" s="180" t="e">
        <f>IF(ROUND(VALUE(SUBSTITUTE(連結実質赤字比率に係る赤字・黒字の構成分析!H$34,"▲", "-")), 2) &gt;= 0, ABS(ROUND(VALUE(SUBSTITUTE(連結実質赤字比率に係る赤字・黒字の構成分析!H$34,"▲", "-")), 2)), NA())</f>
        <v>#N/A</v>
      </c>
      <c r="H36" s="180">
        <f>IF(ROUND(VALUE(SUBSTITUTE(連結実質赤字比率に係る赤字・黒字の構成分析!I$34,"▲", "-")), 2) &lt; 0, ABS(ROUND(VALUE(SUBSTITUTE(連結実質赤字比率に係る赤字・黒字の構成分析!I$34,"▲", "-")), 2)), NA())</f>
        <v>4.7</v>
      </c>
      <c r="I36" s="180" t="e">
        <f>IF(ROUND(VALUE(SUBSTITUTE(連結実質赤字比率に係る赤字・黒字の構成分析!I$34,"▲", "-")), 2) &gt;= 0, ABS(ROUND(VALUE(SUBSTITUTE(連結実質赤字比率に係る赤字・黒字の構成分析!I$34,"▲", "-")), 2)), NA())</f>
        <v>#N/A</v>
      </c>
      <c r="J36" s="180">
        <f>IF(ROUND(VALUE(SUBSTITUTE(連結実質赤字比率に係る赤字・黒字の構成分析!J$34,"▲", "-")), 2) &lt; 0, ABS(ROUND(VALUE(SUBSTITUTE(連結実質赤字比率に係る赤字・黒字の構成分析!J$34,"▲", "-")), 2)), NA())</f>
        <v>4.63</v>
      </c>
      <c r="K36" s="180" t="e">
        <f>IF(ROUND(VALUE(SUBSTITUTE(連結実質赤字比率に係る赤字・黒字の構成分析!J$34,"▲", "-")), 2) &gt;= 0, ABS(ROUND(VALUE(SUBSTITUTE(連結実質赤字比率に係る赤字・黒字の構成分析!J$34,"▲", "-")), 2)), NA())</f>
        <v>#N/A</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2514</v>
      </c>
      <c r="E42" s="181"/>
      <c r="F42" s="181"/>
      <c r="G42" s="181">
        <f>'実質公債費比率（分子）の構造'!L$52</f>
        <v>2388</v>
      </c>
      <c r="H42" s="181"/>
      <c r="I42" s="181"/>
      <c r="J42" s="181">
        <f>'実質公債費比率（分子）の構造'!M$52</f>
        <v>2417</v>
      </c>
      <c r="K42" s="181"/>
      <c r="L42" s="181"/>
      <c r="M42" s="181">
        <f>'実質公債費比率（分子）の構造'!N$52</f>
        <v>2485</v>
      </c>
      <c r="N42" s="181"/>
      <c r="O42" s="181"/>
      <c r="P42" s="181">
        <f>'実質公債費比率（分子）の構造'!O$52</f>
        <v>2482</v>
      </c>
    </row>
    <row r="43" spans="1:16" x14ac:dyDescent="0.15">
      <c r="A43" s="181" t="s">
        <v>64</v>
      </c>
      <c r="B43" s="181">
        <f>'実質公債費比率（分子）の構造'!K$51</f>
        <v>0</v>
      </c>
      <c r="C43" s="181"/>
      <c r="D43" s="181"/>
      <c r="E43" s="181">
        <f>'実質公債費比率（分子）の構造'!L$51</f>
        <v>0</v>
      </c>
      <c r="F43" s="181"/>
      <c r="G43" s="181"/>
      <c r="H43" s="181">
        <f>'実質公債費比率（分子）の構造'!M$51</f>
        <v>0</v>
      </c>
      <c r="I43" s="181"/>
      <c r="J43" s="181"/>
      <c r="K43" s="181" t="str">
        <f>'実質公債費比率（分子）の構造'!N$51</f>
        <v>-</v>
      </c>
      <c r="L43" s="181"/>
      <c r="M43" s="181"/>
      <c r="N43" s="181" t="str">
        <f>'実質公債費比率（分子）の構造'!O$51</f>
        <v>-</v>
      </c>
      <c r="O43" s="181"/>
      <c r="P43" s="181"/>
    </row>
    <row r="44" spans="1:16" x14ac:dyDescent="0.15">
      <c r="A44" s="181" t="s">
        <v>65</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15">
      <c r="A45" s="181" t="s">
        <v>66</v>
      </c>
      <c r="B45" s="181">
        <f>'実質公債費比率（分子）の構造'!K$49</f>
        <v>278</v>
      </c>
      <c r="C45" s="181"/>
      <c r="D45" s="181"/>
      <c r="E45" s="181">
        <f>'実質公債費比率（分子）の構造'!L$49</f>
        <v>293</v>
      </c>
      <c r="F45" s="181"/>
      <c r="G45" s="181"/>
      <c r="H45" s="181">
        <f>'実質公債費比率（分子）の構造'!M$49</f>
        <v>281</v>
      </c>
      <c r="I45" s="181"/>
      <c r="J45" s="181"/>
      <c r="K45" s="181">
        <f>'実質公債費比率（分子）の構造'!N$49</f>
        <v>273</v>
      </c>
      <c r="L45" s="181"/>
      <c r="M45" s="181"/>
      <c r="N45" s="181">
        <f>'実質公債費比率（分子）の構造'!O$49</f>
        <v>178</v>
      </c>
      <c r="O45" s="181"/>
      <c r="P45" s="181"/>
    </row>
    <row r="46" spans="1:16" x14ac:dyDescent="0.15">
      <c r="A46" s="181" t="s">
        <v>67</v>
      </c>
      <c r="B46" s="181">
        <f>'実質公債費比率（分子）の構造'!K$48</f>
        <v>1337</v>
      </c>
      <c r="C46" s="181"/>
      <c r="D46" s="181"/>
      <c r="E46" s="181">
        <f>'実質公債費比率（分子）の構造'!L$48</f>
        <v>1249</v>
      </c>
      <c r="F46" s="181"/>
      <c r="G46" s="181"/>
      <c r="H46" s="181">
        <f>'実質公債費比率（分子）の構造'!M$48</f>
        <v>844</v>
      </c>
      <c r="I46" s="181"/>
      <c r="J46" s="181"/>
      <c r="K46" s="181">
        <f>'実質公債費比率（分子）の構造'!N$48</f>
        <v>859</v>
      </c>
      <c r="L46" s="181"/>
      <c r="M46" s="181"/>
      <c r="N46" s="181">
        <f>'実質公債費比率（分子）の構造'!O$48</f>
        <v>845</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2067</v>
      </c>
      <c r="C49" s="181"/>
      <c r="D49" s="181"/>
      <c r="E49" s="181">
        <f>'実質公債費比率（分子）の構造'!L$45</f>
        <v>2018</v>
      </c>
      <c r="F49" s="181"/>
      <c r="G49" s="181"/>
      <c r="H49" s="181">
        <f>'実質公債費比率（分子）の構造'!M$45</f>
        <v>2071</v>
      </c>
      <c r="I49" s="181"/>
      <c r="J49" s="181"/>
      <c r="K49" s="181">
        <f>'実質公債費比率（分子）の構造'!N$45</f>
        <v>2016</v>
      </c>
      <c r="L49" s="181"/>
      <c r="M49" s="181"/>
      <c r="N49" s="181">
        <f>'実質公債費比率（分子）の構造'!O$45</f>
        <v>1921</v>
      </c>
      <c r="O49" s="181"/>
      <c r="P49" s="181"/>
    </row>
    <row r="50" spans="1:16" x14ac:dyDescent="0.15">
      <c r="A50" s="181" t="s">
        <v>71</v>
      </c>
      <c r="B50" s="181" t="e">
        <f>NA()</f>
        <v>#N/A</v>
      </c>
      <c r="C50" s="181">
        <f>IF(ISNUMBER('実質公債費比率（分子）の構造'!K$53),'実質公債費比率（分子）の構造'!K$53,NA())</f>
        <v>1168</v>
      </c>
      <c r="D50" s="181" t="e">
        <f>NA()</f>
        <v>#N/A</v>
      </c>
      <c r="E50" s="181" t="e">
        <f>NA()</f>
        <v>#N/A</v>
      </c>
      <c r="F50" s="181">
        <f>IF(ISNUMBER('実質公債費比率（分子）の構造'!L$53),'実質公債費比率（分子）の構造'!L$53,NA())</f>
        <v>1172</v>
      </c>
      <c r="G50" s="181" t="e">
        <f>NA()</f>
        <v>#N/A</v>
      </c>
      <c r="H50" s="181" t="e">
        <f>NA()</f>
        <v>#N/A</v>
      </c>
      <c r="I50" s="181">
        <f>IF(ISNUMBER('実質公債費比率（分子）の構造'!M$53),'実質公債費比率（分子）の構造'!M$53,NA())</f>
        <v>779</v>
      </c>
      <c r="J50" s="181" t="e">
        <f>NA()</f>
        <v>#N/A</v>
      </c>
      <c r="K50" s="181" t="e">
        <f>NA()</f>
        <v>#N/A</v>
      </c>
      <c r="L50" s="181">
        <f>IF(ISNUMBER('実質公債費比率（分子）の構造'!N$53),'実質公債費比率（分子）の構造'!N$53,NA())</f>
        <v>663</v>
      </c>
      <c r="M50" s="181" t="e">
        <f>NA()</f>
        <v>#N/A</v>
      </c>
      <c r="N50" s="181" t="e">
        <f>NA()</f>
        <v>#N/A</v>
      </c>
      <c r="O50" s="181">
        <f>IF(ISNUMBER('実質公債費比率（分子）の構造'!O$53),'実質公債費比率（分子）の構造'!O$53,NA())</f>
        <v>462</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27311</v>
      </c>
      <c r="E56" s="180"/>
      <c r="F56" s="180"/>
      <c r="G56" s="180">
        <f>'将来負担比率（分子）の構造'!J$52</f>
        <v>27612</v>
      </c>
      <c r="H56" s="180"/>
      <c r="I56" s="180"/>
      <c r="J56" s="180">
        <f>'将来負担比率（分子）の構造'!K$52</f>
        <v>27241</v>
      </c>
      <c r="K56" s="180"/>
      <c r="L56" s="180"/>
      <c r="M56" s="180">
        <f>'将来負担比率（分子）の構造'!L$52</f>
        <v>26767</v>
      </c>
      <c r="N56" s="180"/>
      <c r="O56" s="180"/>
      <c r="P56" s="180">
        <f>'将来負担比率（分子）の構造'!M$52</f>
        <v>26401</v>
      </c>
    </row>
    <row r="57" spans="1:16" x14ac:dyDescent="0.15">
      <c r="A57" s="180" t="s">
        <v>42</v>
      </c>
      <c r="B57" s="180"/>
      <c r="C57" s="180"/>
      <c r="D57" s="180">
        <f>'将来負担比率（分子）の構造'!I$51</f>
        <v>6373</v>
      </c>
      <c r="E57" s="180"/>
      <c r="F57" s="180"/>
      <c r="G57" s="180">
        <f>'将来負担比率（分子）の構造'!J$51</f>
        <v>6236</v>
      </c>
      <c r="H57" s="180"/>
      <c r="I57" s="180"/>
      <c r="J57" s="180">
        <f>'将来負担比率（分子）の構造'!K$51</f>
        <v>5866</v>
      </c>
      <c r="K57" s="180"/>
      <c r="L57" s="180"/>
      <c r="M57" s="180">
        <f>'将来負担比率（分子）の構造'!L$51</f>
        <v>5493</v>
      </c>
      <c r="N57" s="180"/>
      <c r="O57" s="180"/>
      <c r="P57" s="180">
        <f>'将来負担比率（分子）の構造'!M$51</f>
        <v>5122</v>
      </c>
    </row>
    <row r="58" spans="1:16" x14ac:dyDescent="0.15">
      <c r="A58" s="180" t="s">
        <v>41</v>
      </c>
      <c r="B58" s="180"/>
      <c r="C58" s="180"/>
      <c r="D58" s="180">
        <f>'将来負担比率（分子）の構造'!I$50</f>
        <v>3237</v>
      </c>
      <c r="E58" s="180"/>
      <c r="F58" s="180"/>
      <c r="G58" s="180">
        <f>'将来負担比率（分子）の構造'!J$50</f>
        <v>2843</v>
      </c>
      <c r="H58" s="180"/>
      <c r="I58" s="180"/>
      <c r="J58" s="180">
        <f>'将来負担比率（分子）の構造'!K$50</f>
        <v>3183</v>
      </c>
      <c r="K58" s="180"/>
      <c r="L58" s="180"/>
      <c r="M58" s="180">
        <f>'将来負担比率（分子）の構造'!L$50</f>
        <v>3456</v>
      </c>
      <c r="N58" s="180"/>
      <c r="O58" s="180"/>
      <c r="P58" s="180">
        <f>'将来負担比率（分子）の構造'!M$50</f>
        <v>3909</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f>'将来負担比率（分子）の構造'!I$46</f>
        <v>226</v>
      </c>
      <c r="C61" s="180"/>
      <c r="D61" s="180"/>
      <c r="E61" s="180">
        <f>'将来負担比率（分子）の構造'!J$46</f>
        <v>102</v>
      </c>
      <c r="F61" s="180"/>
      <c r="G61" s="180"/>
      <c r="H61" s="180">
        <f>'将来負担比率（分子）の構造'!K$46</f>
        <v>102</v>
      </c>
      <c r="I61" s="180"/>
      <c r="J61" s="180"/>
      <c r="K61" s="180">
        <f>'将来負担比率（分子）の構造'!L$46</f>
        <v>101</v>
      </c>
      <c r="L61" s="180"/>
      <c r="M61" s="180"/>
      <c r="N61" s="180">
        <f>'将来負担比率（分子）の構造'!M$46</f>
        <v>22</v>
      </c>
      <c r="O61" s="180"/>
      <c r="P61" s="180"/>
    </row>
    <row r="62" spans="1:16" x14ac:dyDescent="0.15">
      <c r="A62" s="180" t="s">
        <v>35</v>
      </c>
      <c r="B62" s="180">
        <f>'将来負担比率（分子）の構造'!I$45</f>
        <v>3276</v>
      </c>
      <c r="C62" s="180"/>
      <c r="D62" s="180"/>
      <c r="E62" s="180">
        <f>'将来負担比率（分子）の構造'!J$45</f>
        <v>3045</v>
      </c>
      <c r="F62" s="180"/>
      <c r="G62" s="180"/>
      <c r="H62" s="180">
        <f>'将来負担比率（分子）の構造'!K$45</f>
        <v>2846</v>
      </c>
      <c r="I62" s="180"/>
      <c r="J62" s="180"/>
      <c r="K62" s="180">
        <f>'将来負担比率（分子）の構造'!L$45</f>
        <v>2648</v>
      </c>
      <c r="L62" s="180"/>
      <c r="M62" s="180"/>
      <c r="N62" s="180">
        <f>'将来負担比率（分子）の構造'!M$45</f>
        <v>2723</v>
      </c>
      <c r="O62" s="180"/>
      <c r="P62" s="180"/>
    </row>
    <row r="63" spans="1:16" x14ac:dyDescent="0.15">
      <c r="A63" s="180" t="s">
        <v>34</v>
      </c>
      <c r="B63" s="180">
        <f>'将来負担比率（分子）の構造'!I$44</f>
        <v>1266</v>
      </c>
      <c r="C63" s="180"/>
      <c r="D63" s="180"/>
      <c r="E63" s="180">
        <f>'将来負担比率（分子）の構造'!J$44</f>
        <v>1059</v>
      </c>
      <c r="F63" s="180"/>
      <c r="G63" s="180"/>
      <c r="H63" s="180">
        <f>'将来負担比率（分子）の構造'!K$44</f>
        <v>836</v>
      </c>
      <c r="I63" s="180"/>
      <c r="J63" s="180"/>
      <c r="K63" s="180">
        <f>'将来負担比率（分子）の構造'!L$44</f>
        <v>643</v>
      </c>
      <c r="L63" s="180"/>
      <c r="M63" s="180"/>
      <c r="N63" s="180">
        <f>'将来負担比率（分子）の構造'!M$44</f>
        <v>706</v>
      </c>
      <c r="O63" s="180"/>
      <c r="P63" s="180"/>
    </row>
    <row r="64" spans="1:16" x14ac:dyDescent="0.15">
      <c r="A64" s="180" t="s">
        <v>33</v>
      </c>
      <c r="B64" s="180">
        <f>'将来負担比率（分子）の構造'!I$43</f>
        <v>15817</v>
      </c>
      <c r="C64" s="180"/>
      <c r="D64" s="180"/>
      <c r="E64" s="180">
        <f>'将来負担比率（分子）の構造'!J$43</f>
        <v>14639</v>
      </c>
      <c r="F64" s="180"/>
      <c r="G64" s="180"/>
      <c r="H64" s="180">
        <f>'将来負担比率（分子）の構造'!K$43</f>
        <v>13267</v>
      </c>
      <c r="I64" s="180"/>
      <c r="J64" s="180"/>
      <c r="K64" s="180">
        <f>'将来負担比率（分子）の構造'!L$43</f>
        <v>12279</v>
      </c>
      <c r="L64" s="180"/>
      <c r="M64" s="180"/>
      <c r="N64" s="180">
        <f>'将来負担比率（分子）の構造'!M$43</f>
        <v>11509</v>
      </c>
      <c r="O64" s="180"/>
      <c r="P64" s="180"/>
    </row>
    <row r="65" spans="1:16" x14ac:dyDescent="0.15">
      <c r="A65" s="180" t="s">
        <v>32</v>
      </c>
      <c r="B65" s="180">
        <f>'将来負担比率（分子）の構造'!I$42</f>
        <v>208</v>
      </c>
      <c r="C65" s="180"/>
      <c r="D65" s="180"/>
      <c r="E65" s="180">
        <f>'将来負担比率（分子）の構造'!J$42</f>
        <v>322</v>
      </c>
      <c r="F65" s="180"/>
      <c r="G65" s="180"/>
      <c r="H65" s="180">
        <f>'将来負担比率（分子）の構造'!K$42</f>
        <v>639</v>
      </c>
      <c r="I65" s="180"/>
      <c r="J65" s="180"/>
      <c r="K65" s="180">
        <f>'将来負担比率（分子）の構造'!L$42</f>
        <v>626</v>
      </c>
      <c r="L65" s="180"/>
      <c r="M65" s="180"/>
      <c r="N65" s="180">
        <f>'将来負担比率（分子）の構造'!M$42</f>
        <v>302</v>
      </c>
      <c r="O65" s="180"/>
      <c r="P65" s="180"/>
    </row>
    <row r="66" spans="1:16" x14ac:dyDescent="0.15">
      <c r="A66" s="180" t="s">
        <v>31</v>
      </c>
      <c r="B66" s="180">
        <f>'将来負担比率（分子）の構造'!I$41</f>
        <v>20234</v>
      </c>
      <c r="C66" s="180"/>
      <c r="D66" s="180"/>
      <c r="E66" s="180">
        <f>'将来負担比率（分子）の構造'!J$41</f>
        <v>20043</v>
      </c>
      <c r="F66" s="180"/>
      <c r="G66" s="180"/>
      <c r="H66" s="180">
        <f>'将来負担比率（分子）の構造'!K$41</f>
        <v>19437</v>
      </c>
      <c r="I66" s="180"/>
      <c r="J66" s="180"/>
      <c r="K66" s="180">
        <f>'将来負担比率（分子）の構造'!L$41</f>
        <v>18899</v>
      </c>
      <c r="L66" s="180"/>
      <c r="M66" s="180"/>
      <c r="N66" s="180">
        <f>'将来負担比率（分子）の構造'!M$41</f>
        <v>19183</v>
      </c>
      <c r="O66" s="180"/>
      <c r="P66" s="180"/>
    </row>
    <row r="67" spans="1:16" x14ac:dyDescent="0.15">
      <c r="A67" s="180" t="s">
        <v>75</v>
      </c>
      <c r="B67" s="180" t="e">
        <f>NA()</f>
        <v>#N/A</v>
      </c>
      <c r="C67" s="180">
        <f>IF(ISNUMBER('将来負担比率（分子）の構造'!I$53), IF('将来負担比率（分子）の構造'!I$53 &lt; 0, 0, '将来負担比率（分子）の構造'!I$53), NA())</f>
        <v>4105</v>
      </c>
      <c r="D67" s="180" t="e">
        <f>NA()</f>
        <v>#N/A</v>
      </c>
      <c r="E67" s="180" t="e">
        <f>NA()</f>
        <v>#N/A</v>
      </c>
      <c r="F67" s="180">
        <f>IF(ISNUMBER('将来負担比率（分子）の構造'!J$53), IF('将来負担比率（分子）の構造'!J$53 &lt; 0, 0, '将来負担比率（分子）の構造'!J$53), NA())</f>
        <v>2519</v>
      </c>
      <c r="G67" s="180" t="e">
        <f>NA()</f>
        <v>#N/A</v>
      </c>
      <c r="H67" s="180" t="e">
        <f>NA()</f>
        <v>#N/A</v>
      </c>
      <c r="I67" s="180">
        <f>IF(ISNUMBER('将来負担比率（分子）の構造'!K$53), IF('将来負担比率（分子）の構造'!K$53 &lt; 0, 0, '将来負担比率（分子）の構造'!K$53), NA())</f>
        <v>838</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1681</v>
      </c>
      <c r="C72" s="184">
        <f>基金残高に係る経年分析!G55</f>
        <v>1786</v>
      </c>
      <c r="D72" s="184">
        <f>基金残高に係る経年分析!H55</f>
        <v>2086</v>
      </c>
    </row>
    <row r="73" spans="1:16" x14ac:dyDescent="0.15">
      <c r="A73" s="183" t="s">
        <v>78</v>
      </c>
      <c r="B73" s="184">
        <f>基金残高に係る経年分析!F56</f>
        <v>0</v>
      </c>
      <c r="C73" s="184">
        <f>基金残高に係る経年分析!G56</f>
        <v>0</v>
      </c>
      <c r="D73" s="184">
        <f>基金残高に係る経年分析!H56</f>
        <v>0</v>
      </c>
    </row>
    <row r="74" spans="1:16" x14ac:dyDescent="0.15">
      <c r="A74" s="183" t="s">
        <v>79</v>
      </c>
      <c r="B74" s="184">
        <f>基金残高に係る経年分析!F57</f>
        <v>1329</v>
      </c>
      <c r="C74" s="184">
        <f>基金残高に係る経年分析!G57</f>
        <v>1333</v>
      </c>
      <c r="D74" s="184">
        <f>基金残高に係る経年分析!H57</f>
        <v>1273</v>
      </c>
    </row>
  </sheetData>
  <sheetProtection algorithmName="SHA-512" hashValue="qI802kMYnIPsjqkWqnK1iKtjOYyhorAlE0lWvF7oGtpXCPeha2pxF0YDkTHBp4hA6BhpVBFUjMrQqIXN8pDDlg==" saltValue="0yYs+TsK+d+IoLAYQw5eu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220</v>
      </c>
      <c r="DI1" s="656"/>
      <c r="DJ1" s="656"/>
      <c r="DK1" s="656"/>
      <c r="DL1" s="656"/>
      <c r="DM1" s="656"/>
      <c r="DN1" s="657"/>
      <c r="DO1" s="225"/>
      <c r="DP1" s="655" t="s">
        <v>221</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15">
      <c r="B2" s="226" t="s">
        <v>222</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8" t="s">
        <v>223</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224</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225</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226</v>
      </c>
      <c r="S4" s="659"/>
      <c r="T4" s="659"/>
      <c r="U4" s="659"/>
      <c r="V4" s="659"/>
      <c r="W4" s="659"/>
      <c r="X4" s="659"/>
      <c r="Y4" s="660"/>
      <c r="Z4" s="658" t="s">
        <v>227</v>
      </c>
      <c r="AA4" s="659"/>
      <c r="AB4" s="659"/>
      <c r="AC4" s="660"/>
      <c r="AD4" s="658" t="s">
        <v>228</v>
      </c>
      <c r="AE4" s="659"/>
      <c r="AF4" s="659"/>
      <c r="AG4" s="659"/>
      <c r="AH4" s="659"/>
      <c r="AI4" s="659"/>
      <c r="AJ4" s="659"/>
      <c r="AK4" s="660"/>
      <c r="AL4" s="658" t="s">
        <v>227</v>
      </c>
      <c r="AM4" s="659"/>
      <c r="AN4" s="659"/>
      <c r="AO4" s="660"/>
      <c r="AP4" s="664" t="s">
        <v>229</v>
      </c>
      <c r="AQ4" s="664"/>
      <c r="AR4" s="664"/>
      <c r="AS4" s="664"/>
      <c r="AT4" s="664"/>
      <c r="AU4" s="664"/>
      <c r="AV4" s="664"/>
      <c r="AW4" s="664"/>
      <c r="AX4" s="664"/>
      <c r="AY4" s="664"/>
      <c r="AZ4" s="664"/>
      <c r="BA4" s="664"/>
      <c r="BB4" s="664"/>
      <c r="BC4" s="664"/>
      <c r="BD4" s="664"/>
      <c r="BE4" s="664"/>
      <c r="BF4" s="664"/>
      <c r="BG4" s="664" t="s">
        <v>230</v>
      </c>
      <c r="BH4" s="664"/>
      <c r="BI4" s="664"/>
      <c r="BJ4" s="664"/>
      <c r="BK4" s="664"/>
      <c r="BL4" s="664"/>
      <c r="BM4" s="664"/>
      <c r="BN4" s="664"/>
      <c r="BO4" s="664" t="s">
        <v>227</v>
      </c>
      <c r="BP4" s="664"/>
      <c r="BQ4" s="664"/>
      <c r="BR4" s="664"/>
      <c r="BS4" s="664" t="s">
        <v>231</v>
      </c>
      <c r="BT4" s="664"/>
      <c r="BU4" s="664"/>
      <c r="BV4" s="664"/>
      <c r="BW4" s="664"/>
      <c r="BX4" s="664"/>
      <c r="BY4" s="664"/>
      <c r="BZ4" s="664"/>
      <c r="CA4" s="664"/>
      <c r="CB4" s="664"/>
      <c r="CD4" s="661" t="s">
        <v>232</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15">
      <c r="B5" s="665" t="s">
        <v>233</v>
      </c>
      <c r="C5" s="666"/>
      <c r="D5" s="666"/>
      <c r="E5" s="666"/>
      <c r="F5" s="666"/>
      <c r="G5" s="666"/>
      <c r="H5" s="666"/>
      <c r="I5" s="666"/>
      <c r="J5" s="666"/>
      <c r="K5" s="666"/>
      <c r="L5" s="666"/>
      <c r="M5" s="666"/>
      <c r="N5" s="666"/>
      <c r="O5" s="666"/>
      <c r="P5" s="666"/>
      <c r="Q5" s="667"/>
      <c r="R5" s="668">
        <v>8721695</v>
      </c>
      <c r="S5" s="669"/>
      <c r="T5" s="669"/>
      <c r="U5" s="669"/>
      <c r="V5" s="669"/>
      <c r="W5" s="669"/>
      <c r="X5" s="669"/>
      <c r="Y5" s="670"/>
      <c r="Z5" s="671">
        <v>34.799999999999997</v>
      </c>
      <c r="AA5" s="671"/>
      <c r="AB5" s="671"/>
      <c r="AC5" s="671"/>
      <c r="AD5" s="672">
        <v>8027544</v>
      </c>
      <c r="AE5" s="672"/>
      <c r="AF5" s="672"/>
      <c r="AG5" s="672"/>
      <c r="AH5" s="672"/>
      <c r="AI5" s="672"/>
      <c r="AJ5" s="672"/>
      <c r="AK5" s="672"/>
      <c r="AL5" s="673">
        <v>55.9</v>
      </c>
      <c r="AM5" s="674"/>
      <c r="AN5" s="674"/>
      <c r="AO5" s="675"/>
      <c r="AP5" s="665" t="s">
        <v>234</v>
      </c>
      <c r="AQ5" s="666"/>
      <c r="AR5" s="666"/>
      <c r="AS5" s="666"/>
      <c r="AT5" s="666"/>
      <c r="AU5" s="666"/>
      <c r="AV5" s="666"/>
      <c r="AW5" s="666"/>
      <c r="AX5" s="666"/>
      <c r="AY5" s="666"/>
      <c r="AZ5" s="666"/>
      <c r="BA5" s="666"/>
      <c r="BB5" s="666"/>
      <c r="BC5" s="666"/>
      <c r="BD5" s="666"/>
      <c r="BE5" s="666"/>
      <c r="BF5" s="667"/>
      <c r="BG5" s="679">
        <v>8027544</v>
      </c>
      <c r="BH5" s="680"/>
      <c r="BI5" s="680"/>
      <c r="BJ5" s="680"/>
      <c r="BK5" s="680"/>
      <c r="BL5" s="680"/>
      <c r="BM5" s="680"/>
      <c r="BN5" s="681"/>
      <c r="BO5" s="682">
        <v>92</v>
      </c>
      <c r="BP5" s="682"/>
      <c r="BQ5" s="682"/>
      <c r="BR5" s="682"/>
      <c r="BS5" s="683">
        <v>94707</v>
      </c>
      <c r="BT5" s="683"/>
      <c r="BU5" s="683"/>
      <c r="BV5" s="683"/>
      <c r="BW5" s="683"/>
      <c r="BX5" s="683"/>
      <c r="BY5" s="683"/>
      <c r="BZ5" s="683"/>
      <c r="CA5" s="683"/>
      <c r="CB5" s="687"/>
      <c r="CD5" s="661" t="s">
        <v>229</v>
      </c>
      <c r="CE5" s="662"/>
      <c r="CF5" s="662"/>
      <c r="CG5" s="662"/>
      <c r="CH5" s="662"/>
      <c r="CI5" s="662"/>
      <c r="CJ5" s="662"/>
      <c r="CK5" s="662"/>
      <c r="CL5" s="662"/>
      <c r="CM5" s="662"/>
      <c r="CN5" s="662"/>
      <c r="CO5" s="662"/>
      <c r="CP5" s="662"/>
      <c r="CQ5" s="663"/>
      <c r="CR5" s="661" t="s">
        <v>235</v>
      </c>
      <c r="CS5" s="662"/>
      <c r="CT5" s="662"/>
      <c r="CU5" s="662"/>
      <c r="CV5" s="662"/>
      <c r="CW5" s="662"/>
      <c r="CX5" s="662"/>
      <c r="CY5" s="663"/>
      <c r="CZ5" s="661" t="s">
        <v>227</v>
      </c>
      <c r="DA5" s="662"/>
      <c r="DB5" s="662"/>
      <c r="DC5" s="663"/>
      <c r="DD5" s="661" t="s">
        <v>236</v>
      </c>
      <c r="DE5" s="662"/>
      <c r="DF5" s="662"/>
      <c r="DG5" s="662"/>
      <c r="DH5" s="662"/>
      <c r="DI5" s="662"/>
      <c r="DJ5" s="662"/>
      <c r="DK5" s="662"/>
      <c r="DL5" s="662"/>
      <c r="DM5" s="662"/>
      <c r="DN5" s="662"/>
      <c r="DO5" s="662"/>
      <c r="DP5" s="663"/>
      <c r="DQ5" s="661" t="s">
        <v>237</v>
      </c>
      <c r="DR5" s="662"/>
      <c r="DS5" s="662"/>
      <c r="DT5" s="662"/>
      <c r="DU5" s="662"/>
      <c r="DV5" s="662"/>
      <c r="DW5" s="662"/>
      <c r="DX5" s="662"/>
      <c r="DY5" s="662"/>
      <c r="DZ5" s="662"/>
      <c r="EA5" s="662"/>
      <c r="EB5" s="662"/>
      <c r="EC5" s="663"/>
    </row>
    <row r="6" spans="2:143" ht="11.25" customHeight="1" x14ac:dyDescent="0.15">
      <c r="B6" s="676" t="s">
        <v>238</v>
      </c>
      <c r="C6" s="677"/>
      <c r="D6" s="677"/>
      <c r="E6" s="677"/>
      <c r="F6" s="677"/>
      <c r="G6" s="677"/>
      <c r="H6" s="677"/>
      <c r="I6" s="677"/>
      <c r="J6" s="677"/>
      <c r="K6" s="677"/>
      <c r="L6" s="677"/>
      <c r="M6" s="677"/>
      <c r="N6" s="677"/>
      <c r="O6" s="677"/>
      <c r="P6" s="677"/>
      <c r="Q6" s="678"/>
      <c r="R6" s="679">
        <v>124141</v>
      </c>
      <c r="S6" s="680"/>
      <c r="T6" s="680"/>
      <c r="U6" s="680"/>
      <c r="V6" s="680"/>
      <c r="W6" s="680"/>
      <c r="X6" s="680"/>
      <c r="Y6" s="681"/>
      <c r="Z6" s="682">
        <v>0.5</v>
      </c>
      <c r="AA6" s="682"/>
      <c r="AB6" s="682"/>
      <c r="AC6" s="682"/>
      <c r="AD6" s="683">
        <v>124141</v>
      </c>
      <c r="AE6" s="683"/>
      <c r="AF6" s="683"/>
      <c r="AG6" s="683"/>
      <c r="AH6" s="683"/>
      <c r="AI6" s="683"/>
      <c r="AJ6" s="683"/>
      <c r="AK6" s="683"/>
      <c r="AL6" s="684">
        <v>0.9</v>
      </c>
      <c r="AM6" s="685"/>
      <c r="AN6" s="685"/>
      <c r="AO6" s="686"/>
      <c r="AP6" s="676" t="s">
        <v>239</v>
      </c>
      <c r="AQ6" s="677"/>
      <c r="AR6" s="677"/>
      <c r="AS6" s="677"/>
      <c r="AT6" s="677"/>
      <c r="AU6" s="677"/>
      <c r="AV6" s="677"/>
      <c r="AW6" s="677"/>
      <c r="AX6" s="677"/>
      <c r="AY6" s="677"/>
      <c r="AZ6" s="677"/>
      <c r="BA6" s="677"/>
      <c r="BB6" s="677"/>
      <c r="BC6" s="677"/>
      <c r="BD6" s="677"/>
      <c r="BE6" s="677"/>
      <c r="BF6" s="678"/>
      <c r="BG6" s="679">
        <v>8027544</v>
      </c>
      <c r="BH6" s="680"/>
      <c r="BI6" s="680"/>
      <c r="BJ6" s="680"/>
      <c r="BK6" s="680"/>
      <c r="BL6" s="680"/>
      <c r="BM6" s="680"/>
      <c r="BN6" s="681"/>
      <c r="BO6" s="682">
        <v>92</v>
      </c>
      <c r="BP6" s="682"/>
      <c r="BQ6" s="682"/>
      <c r="BR6" s="682"/>
      <c r="BS6" s="683">
        <v>94707</v>
      </c>
      <c r="BT6" s="683"/>
      <c r="BU6" s="683"/>
      <c r="BV6" s="683"/>
      <c r="BW6" s="683"/>
      <c r="BX6" s="683"/>
      <c r="BY6" s="683"/>
      <c r="BZ6" s="683"/>
      <c r="CA6" s="683"/>
      <c r="CB6" s="687"/>
      <c r="CD6" s="690" t="s">
        <v>240</v>
      </c>
      <c r="CE6" s="691"/>
      <c r="CF6" s="691"/>
      <c r="CG6" s="691"/>
      <c r="CH6" s="691"/>
      <c r="CI6" s="691"/>
      <c r="CJ6" s="691"/>
      <c r="CK6" s="691"/>
      <c r="CL6" s="691"/>
      <c r="CM6" s="691"/>
      <c r="CN6" s="691"/>
      <c r="CO6" s="691"/>
      <c r="CP6" s="691"/>
      <c r="CQ6" s="692"/>
      <c r="CR6" s="679">
        <v>249637</v>
      </c>
      <c r="CS6" s="680"/>
      <c r="CT6" s="680"/>
      <c r="CU6" s="680"/>
      <c r="CV6" s="680"/>
      <c r="CW6" s="680"/>
      <c r="CX6" s="680"/>
      <c r="CY6" s="681"/>
      <c r="CZ6" s="673">
        <v>1</v>
      </c>
      <c r="DA6" s="674"/>
      <c r="DB6" s="674"/>
      <c r="DC6" s="693"/>
      <c r="DD6" s="688" t="s">
        <v>241</v>
      </c>
      <c r="DE6" s="680"/>
      <c r="DF6" s="680"/>
      <c r="DG6" s="680"/>
      <c r="DH6" s="680"/>
      <c r="DI6" s="680"/>
      <c r="DJ6" s="680"/>
      <c r="DK6" s="680"/>
      <c r="DL6" s="680"/>
      <c r="DM6" s="680"/>
      <c r="DN6" s="680"/>
      <c r="DO6" s="680"/>
      <c r="DP6" s="681"/>
      <c r="DQ6" s="688">
        <v>249606</v>
      </c>
      <c r="DR6" s="680"/>
      <c r="DS6" s="680"/>
      <c r="DT6" s="680"/>
      <c r="DU6" s="680"/>
      <c r="DV6" s="680"/>
      <c r="DW6" s="680"/>
      <c r="DX6" s="680"/>
      <c r="DY6" s="680"/>
      <c r="DZ6" s="680"/>
      <c r="EA6" s="680"/>
      <c r="EB6" s="680"/>
      <c r="EC6" s="689"/>
    </row>
    <row r="7" spans="2:143" ht="11.25" customHeight="1" x14ac:dyDescent="0.15">
      <c r="B7" s="676" t="s">
        <v>242</v>
      </c>
      <c r="C7" s="677"/>
      <c r="D7" s="677"/>
      <c r="E7" s="677"/>
      <c r="F7" s="677"/>
      <c r="G7" s="677"/>
      <c r="H7" s="677"/>
      <c r="I7" s="677"/>
      <c r="J7" s="677"/>
      <c r="K7" s="677"/>
      <c r="L7" s="677"/>
      <c r="M7" s="677"/>
      <c r="N7" s="677"/>
      <c r="O7" s="677"/>
      <c r="P7" s="677"/>
      <c r="Q7" s="678"/>
      <c r="R7" s="679">
        <v>21611</v>
      </c>
      <c r="S7" s="680"/>
      <c r="T7" s="680"/>
      <c r="U7" s="680"/>
      <c r="V7" s="680"/>
      <c r="W7" s="680"/>
      <c r="X7" s="680"/>
      <c r="Y7" s="681"/>
      <c r="Z7" s="682">
        <v>0.1</v>
      </c>
      <c r="AA7" s="682"/>
      <c r="AB7" s="682"/>
      <c r="AC7" s="682"/>
      <c r="AD7" s="683">
        <v>21611</v>
      </c>
      <c r="AE7" s="683"/>
      <c r="AF7" s="683"/>
      <c r="AG7" s="683"/>
      <c r="AH7" s="683"/>
      <c r="AI7" s="683"/>
      <c r="AJ7" s="683"/>
      <c r="AK7" s="683"/>
      <c r="AL7" s="684">
        <v>0.2</v>
      </c>
      <c r="AM7" s="685"/>
      <c r="AN7" s="685"/>
      <c r="AO7" s="686"/>
      <c r="AP7" s="676" t="s">
        <v>243</v>
      </c>
      <c r="AQ7" s="677"/>
      <c r="AR7" s="677"/>
      <c r="AS7" s="677"/>
      <c r="AT7" s="677"/>
      <c r="AU7" s="677"/>
      <c r="AV7" s="677"/>
      <c r="AW7" s="677"/>
      <c r="AX7" s="677"/>
      <c r="AY7" s="677"/>
      <c r="AZ7" s="677"/>
      <c r="BA7" s="677"/>
      <c r="BB7" s="677"/>
      <c r="BC7" s="677"/>
      <c r="BD7" s="677"/>
      <c r="BE7" s="677"/>
      <c r="BF7" s="678"/>
      <c r="BG7" s="679">
        <v>4060865</v>
      </c>
      <c r="BH7" s="680"/>
      <c r="BI7" s="680"/>
      <c r="BJ7" s="680"/>
      <c r="BK7" s="680"/>
      <c r="BL7" s="680"/>
      <c r="BM7" s="680"/>
      <c r="BN7" s="681"/>
      <c r="BO7" s="682">
        <v>46.6</v>
      </c>
      <c r="BP7" s="682"/>
      <c r="BQ7" s="682"/>
      <c r="BR7" s="682"/>
      <c r="BS7" s="683">
        <v>94707</v>
      </c>
      <c r="BT7" s="683"/>
      <c r="BU7" s="683"/>
      <c r="BV7" s="683"/>
      <c r="BW7" s="683"/>
      <c r="BX7" s="683"/>
      <c r="BY7" s="683"/>
      <c r="BZ7" s="683"/>
      <c r="CA7" s="683"/>
      <c r="CB7" s="687"/>
      <c r="CD7" s="694" t="s">
        <v>244</v>
      </c>
      <c r="CE7" s="695"/>
      <c r="CF7" s="695"/>
      <c r="CG7" s="695"/>
      <c r="CH7" s="695"/>
      <c r="CI7" s="695"/>
      <c r="CJ7" s="695"/>
      <c r="CK7" s="695"/>
      <c r="CL7" s="695"/>
      <c r="CM7" s="695"/>
      <c r="CN7" s="695"/>
      <c r="CO7" s="695"/>
      <c r="CP7" s="695"/>
      <c r="CQ7" s="696"/>
      <c r="CR7" s="679">
        <v>2274479</v>
      </c>
      <c r="CS7" s="680"/>
      <c r="CT7" s="680"/>
      <c r="CU7" s="680"/>
      <c r="CV7" s="680"/>
      <c r="CW7" s="680"/>
      <c r="CX7" s="680"/>
      <c r="CY7" s="681"/>
      <c r="CZ7" s="682">
        <v>9.3000000000000007</v>
      </c>
      <c r="DA7" s="682"/>
      <c r="DB7" s="682"/>
      <c r="DC7" s="682"/>
      <c r="DD7" s="688">
        <v>104030</v>
      </c>
      <c r="DE7" s="680"/>
      <c r="DF7" s="680"/>
      <c r="DG7" s="680"/>
      <c r="DH7" s="680"/>
      <c r="DI7" s="680"/>
      <c r="DJ7" s="680"/>
      <c r="DK7" s="680"/>
      <c r="DL7" s="680"/>
      <c r="DM7" s="680"/>
      <c r="DN7" s="680"/>
      <c r="DO7" s="680"/>
      <c r="DP7" s="681"/>
      <c r="DQ7" s="688">
        <v>1985614</v>
      </c>
      <c r="DR7" s="680"/>
      <c r="DS7" s="680"/>
      <c r="DT7" s="680"/>
      <c r="DU7" s="680"/>
      <c r="DV7" s="680"/>
      <c r="DW7" s="680"/>
      <c r="DX7" s="680"/>
      <c r="DY7" s="680"/>
      <c r="DZ7" s="680"/>
      <c r="EA7" s="680"/>
      <c r="EB7" s="680"/>
      <c r="EC7" s="689"/>
    </row>
    <row r="8" spans="2:143" ht="11.25" customHeight="1" x14ac:dyDescent="0.15">
      <c r="B8" s="676" t="s">
        <v>245</v>
      </c>
      <c r="C8" s="677"/>
      <c r="D8" s="677"/>
      <c r="E8" s="677"/>
      <c r="F8" s="677"/>
      <c r="G8" s="677"/>
      <c r="H8" s="677"/>
      <c r="I8" s="677"/>
      <c r="J8" s="677"/>
      <c r="K8" s="677"/>
      <c r="L8" s="677"/>
      <c r="M8" s="677"/>
      <c r="N8" s="677"/>
      <c r="O8" s="677"/>
      <c r="P8" s="677"/>
      <c r="Q8" s="678"/>
      <c r="R8" s="679">
        <v>51410</v>
      </c>
      <c r="S8" s="680"/>
      <c r="T8" s="680"/>
      <c r="U8" s="680"/>
      <c r="V8" s="680"/>
      <c r="W8" s="680"/>
      <c r="X8" s="680"/>
      <c r="Y8" s="681"/>
      <c r="Z8" s="682">
        <v>0.2</v>
      </c>
      <c r="AA8" s="682"/>
      <c r="AB8" s="682"/>
      <c r="AC8" s="682"/>
      <c r="AD8" s="683">
        <v>51410</v>
      </c>
      <c r="AE8" s="683"/>
      <c r="AF8" s="683"/>
      <c r="AG8" s="683"/>
      <c r="AH8" s="683"/>
      <c r="AI8" s="683"/>
      <c r="AJ8" s="683"/>
      <c r="AK8" s="683"/>
      <c r="AL8" s="684">
        <v>0.4</v>
      </c>
      <c r="AM8" s="685"/>
      <c r="AN8" s="685"/>
      <c r="AO8" s="686"/>
      <c r="AP8" s="676" t="s">
        <v>246</v>
      </c>
      <c r="AQ8" s="677"/>
      <c r="AR8" s="677"/>
      <c r="AS8" s="677"/>
      <c r="AT8" s="677"/>
      <c r="AU8" s="677"/>
      <c r="AV8" s="677"/>
      <c r="AW8" s="677"/>
      <c r="AX8" s="677"/>
      <c r="AY8" s="677"/>
      <c r="AZ8" s="677"/>
      <c r="BA8" s="677"/>
      <c r="BB8" s="677"/>
      <c r="BC8" s="677"/>
      <c r="BD8" s="677"/>
      <c r="BE8" s="677"/>
      <c r="BF8" s="678"/>
      <c r="BG8" s="679">
        <v>115077</v>
      </c>
      <c r="BH8" s="680"/>
      <c r="BI8" s="680"/>
      <c r="BJ8" s="680"/>
      <c r="BK8" s="680"/>
      <c r="BL8" s="680"/>
      <c r="BM8" s="680"/>
      <c r="BN8" s="681"/>
      <c r="BO8" s="682">
        <v>1.3</v>
      </c>
      <c r="BP8" s="682"/>
      <c r="BQ8" s="682"/>
      <c r="BR8" s="682"/>
      <c r="BS8" s="688" t="s">
        <v>241</v>
      </c>
      <c r="BT8" s="680"/>
      <c r="BU8" s="680"/>
      <c r="BV8" s="680"/>
      <c r="BW8" s="680"/>
      <c r="BX8" s="680"/>
      <c r="BY8" s="680"/>
      <c r="BZ8" s="680"/>
      <c r="CA8" s="680"/>
      <c r="CB8" s="689"/>
      <c r="CD8" s="694" t="s">
        <v>247</v>
      </c>
      <c r="CE8" s="695"/>
      <c r="CF8" s="695"/>
      <c r="CG8" s="695"/>
      <c r="CH8" s="695"/>
      <c r="CI8" s="695"/>
      <c r="CJ8" s="695"/>
      <c r="CK8" s="695"/>
      <c r="CL8" s="695"/>
      <c r="CM8" s="695"/>
      <c r="CN8" s="695"/>
      <c r="CO8" s="695"/>
      <c r="CP8" s="695"/>
      <c r="CQ8" s="696"/>
      <c r="CR8" s="679">
        <v>11006783</v>
      </c>
      <c r="CS8" s="680"/>
      <c r="CT8" s="680"/>
      <c r="CU8" s="680"/>
      <c r="CV8" s="680"/>
      <c r="CW8" s="680"/>
      <c r="CX8" s="680"/>
      <c r="CY8" s="681"/>
      <c r="CZ8" s="682">
        <v>45.1</v>
      </c>
      <c r="DA8" s="682"/>
      <c r="DB8" s="682"/>
      <c r="DC8" s="682"/>
      <c r="DD8" s="688">
        <v>229619</v>
      </c>
      <c r="DE8" s="680"/>
      <c r="DF8" s="680"/>
      <c r="DG8" s="680"/>
      <c r="DH8" s="680"/>
      <c r="DI8" s="680"/>
      <c r="DJ8" s="680"/>
      <c r="DK8" s="680"/>
      <c r="DL8" s="680"/>
      <c r="DM8" s="680"/>
      <c r="DN8" s="680"/>
      <c r="DO8" s="680"/>
      <c r="DP8" s="681"/>
      <c r="DQ8" s="688">
        <v>5327927</v>
      </c>
      <c r="DR8" s="680"/>
      <c r="DS8" s="680"/>
      <c r="DT8" s="680"/>
      <c r="DU8" s="680"/>
      <c r="DV8" s="680"/>
      <c r="DW8" s="680"/>
      <c r="DX8" s="680"/>
      <c r="DY8" s="680"/>
      <c r="DZ8" s="680"/>
      <c r="EA8" s="680"/>
      <c r="EB8" s="680"/>
      <c r="EC8" s="689"/>
    </row>
    <row r="9" spans="2:143" ht="11.25" customHeight="1" x14ac:dyDescent="0.15">
      <c r="B9" s="676" t="s">
        <v>248</v>
      </c>
      <c r="C9" s="677"/>
      <c r="D9" s="677"/>
      <c r="E9" s="677"/>
      <c r="F9" s="677"/>
      <c r="G9" s="677"/>
      <c r="H9" s="677"/>
      <c r="I9" s="677"/>
      <c r="J9" s="677"/>
      <c r="K9" s="677"/>
      <c r="L9" s="677"/>
      <c r="M9" s="677"/>
      <c r="N9" s="677"/>
      <c r="O9" s="677"/>
      <c r="P9" s="677"/>
      <c r="Q9" s="678"/>
      <c r="R9" s="679">
        <v>43502</v>
      </c>
      <c r="S9" s="680"/>
      <c r="T9" s="680"/>
      <c r="U9" s="680"/>
      <c r="V9" s="680"/>
      <c r="W9" s="680"/>
      <c r="X9" s="680"/>
      <c r="Y9" s="681"/>
      <c r="Z9" s="682">
        <v>0.2</v>
      </c>
      <c r="AA9" s="682"/>
      <c r="AB9" s="682"/>
      <c r="AC9" s="682"/>
      <c r="AD9" s="683">
        <v>43502</v>
      </c>
      <c r="AE9" s="683"/>
      <c r="AF9" s="683"/>
      <c r="AG9" s="683"/>
      <c r="AH9" s="683"/>
      <c r="AI9" s="683"/>
      <c r="AJ9" s="683"/>
      <c r="AK9" s="683"/>
      <c r="AL9" s="684">
        <v>0.3</v>
      </c>
      <c r="AM9" s="685"/>
      <c r="AN9" s="685"/>
      <c r="AO9" s="686"/>
      <c r="AP9" s="676" t="s">
        <v>249</v>
      </c>
      <c r="AQ9" s="677"/>
      <c r="AR9" s="677"/>
      <c r="AS9" s="677"/>
      <c r="AT9" s="677"/>
      <c r="AU9" s="677"/>
      <c r="AV9" s="677"/>
      <c r="AW9" s="677"/>
      <c r="AX9" s="677"/>
      <c r="AY9" s="677"/>
      <c r="AZ9" s="677"/>
      <c r="BA9" s="677"/>
      <c r="BB9" s="677"/>
      <c r="BC9" s="677"/>
      <c r="BD9" s="677"/>
      <c r="BE9" s="677"/>
      <c r="BF9" s="678"/>
      <c r="BG9" s="679">
        <v>3333577</v>
      </c>
      <c r="BH9" s="680"/>
      <c r="BI9" s="680"/>
      <c r="BJ9" s="680"/>
      <c r="BK9" s="680"/>
      <c r="BL9" s="680"/>
      <c r="BM9" s="680"/>
      <c r="BN9" s="681"/>
      <c r="BO9" s="682">
        <v>38.200000000000003</v>
      </c>
      <c r="BP9" s="682"/>
      <c r="BQ9" s="682"/>
      <c r="BR9" s="682"/>
      <c r="BS9" s="688" t="s">
        <v>241</v>
      </c>
      <c r="BT9" s="680"/>
      <c r="BU9" s="680"/>
      <c r="BV9" s="680"/>
      <c r="BW9" s="680"/>
      <c r="BX9" s="680"/>
      <c r="BY9" s="680"/>
      <c r="BZ9" s="680"/>
      <c r="CA9" s="680"/>
      <c r="CB9" s="689"/>
      <c r="CD9" s="694" t="s">
        <v>250</v>
      </c>
      <c r="CE9" s="695"/>
      <c r="CF9" s="695"/>
      <c r="CG9" s="695"/>
      <c r="CH9" s="695"/>
      <c r="CI9" s="695"/>
      <c r="CJ9" s="695"/>
      <c r="CK9" s="695"/>
      <c r="CL9" s="695"/>
      <c r="CM9" s="695"/>
      <c r="CN9" s="695"/>
      <c r="CO9" s="695"/>
      <c r="CP9" s="695"/>
      <c r="CQ9" s="696"/>
      <c r="CR9" s="679">
        <v>2170162</v>
      </c>
      <c r="CS9" s="680"/>
      <c r="CT9" s="680"/>
      <c r="CU9" s="680"/>
      <c r="CV9" s="680"/>
      <c r="CW9" s="680"/>
      <c r="CX9" s="680"/>
      <c r="CY9" s="681"/>
      <c r="CZ9" s="682">
        <v>8.9</v>
      </c>
      <c r="DA9" s="682"/>
      <c r="DB9" s="682"/>
      <c r="DC9" s="682"/>
      <c r="DD9" s="688">
        <v>27419</v>
      </c>
      <c r="DE9" s="680"/>
      <c r="DF9" s="680"/>
      <c r="DG9" s="680"/>
      <c r="DH9" s="680"/>
      <c r="DI9" s="680"/>
      <c r="DJ9" s="680"/>
      <c r="DK9" s="680"/>
      <c r="DL9" s="680"/>
      <c r="DM9" s="680"/>
      <c r="DN9" s="680"/>
      <c r="DO9" s="680"/>
      <c r="DP9" s="681"/>
      <c r="DQ9" s="688">
        <v>2128938</v>
      </c>
      <c r="DR9" s="680"/>
      <c r="DS9" s="680"/>
      <c r="DT9" s="680"/>
      <c r="DU9" s="680"/>
      <c r="DV9" s="680"/>
      <c r="DW9" s="680"/>
      <c r="DX9" s="680"/>
      <c r="DY9" s="680"/>
      <c r="DZ9" s="680"/>
      <c r="EA9" s="680"/>
      <c r="EB9" s="680"/>
      <c r="EC9" s="689"/>
    </row>
    <row r="10" spans="2:143" ht="11.25" customHeight="1" x14ac:dyDescent="0.15">
      <c r="B10" s="676" t="s">
        <v>251</v>
      </c>
      <c r="C10" s="677"/>
      <c r="D10" s="677"/>
      <c r="E10" s="677"/>
      <c r="F10" s="677"/>
      <c r="G10" s="677"/>
      <c r="H10" s="677"/>
      <c r="I10" s="677"/>
      <c r="J10" s="677"/>
      <c r="K10" s="677"/>
      <c r="L10" s="677"/>
      <c r="M10" s="677"/>
      <c r="N10" s="677"/>
      <c r="O10" s="677"/>
      <c r="P10" s="677"/>
      <c r="Q10" s="678"/>
      <c r="R10" s="679" t="s">
        <v>149</v>
      </c>
      <c r="S10" s="680"/>
      <c r="T10" s="680"/>
      <c r="U10" s="680"/>
      <c r="V10" s="680"/>
      <c r="W10" s="680"/>
      <c r="X10" s="680"/>
      <c r="Y10" s="681"/>
      <c r="Z10" s="682" t="s">
        <v>241</v>
      </c>
      <c r="AA10" s="682"/>
      <c r="AB10" s="682"/>
      <c r="AC10" s="682"/>
      <c r="AD10" s="683" t="s">
        <v>241</v>
      </c>
      <c r="AE10" s="683"/>
      <c r="AF10" s="683"/>
      <c r="AG10" s="683"/>
      <c r="AH10" s="683"/>
      <c r="AI10" s="683"/>
      <c r="AJ10" s="683"/>
      <c r="AK10" s="683"/>
      <c r="AL10" s="684" t="s">
        <v>187</v>
      </c>
      <c r="AM10" s="685"/>
      <c r="AN10" s="685"/>
      <c r="AO10" s="686"/>
      <c r="AP10" s="676" t="s">
        <v>252</v>
      </c>
      <c r="AQ10" s="677"/>
      <c r="AR10" s="677"/>
      <c r="AS10" s="677"/>
      <c r="AT10" s="677"/>
      <c r="AU10" s="677"/>
      <c r="AV10" s="677"/>
      <c r="AW10" s="677"/>
      <c r="AX10" s="677"/>
      <c r="AY10" s="677"/>
      <c r="AZ10" s="677"/>
      <c r="BA10" s="677"/>
      <c r="BB10" s="677"/>
      <c r="BC10" s="677"/>
      <c r="BD10" s="677"/>
      <c r="BE10" s="677"/>
      <c r="BF10" s="678"/>
      <c r="BG10" s="679">
        <v>137579</v>
      </c>
      <c r="BH10" s="680"/>
      <c r="BI10" s="680"/>
      <c r="BJ10" s="680"/>
      <c r="BK10" s="680"/>
      <c r="BL10" s="680"/>
      <c r="BM10" s="680"/>
      <c r="BN10" s="681"/>
      <c r="BO10" s="682">
        <v>1.6</v>
      </c>
      <c r="BP10" s="682"/>
      <c r="BQ10" s="682"/>
      <c r="BR10" s="682"/>
      <c r="BS10" s="688" t="s">
        <v>253</v>
      </c>
      <c r="BT10" s="680"/>
      <c r="BU10" s="680"/>
      <c r="BV10" s="680"/>
      <c r="BW10" s="680"/>
      <c r="BX10" s="680"/>
      <c r="BY10" s="680"/>
      <c r="BZ10" s="680"/>
      <c r="CA10" s="680"/>
      <c r="CB10" s="689"/>
      <c r="CD10" s="694" t="s">
        <v>254</v>
      </c>
      <c r="CE10" s="695"/>
      <c r="CF10" s="695"/>
      <c r="CG10" s="695"/>
      <c r="CH10" s="695"/>
      <c r="CI10" s="695"/>
      <c r="CJ10" s="695"/>
      <c r="CK10" s="695"/>
      <c r="CL10" s="695"/>
      <c r="CM10" s="695"/>
      <c r="CN10" s="695"/>
      <c r="CO10" s="695"/>
      <c r="CP10" s="695"/>
      <c r="CQ10" s="696"/>
      <c r="CR10" s="679">
        <v>38475</v>
      </c>
      <c r="CS10" s="680"/>
      <c r="CT10" s="680"/>
      <c r="CU10" s="680"/>
      <c r="CV10" s="680"/>
      <c r="CW10" s="680"/>
      <c r="CX10" s="680"/>
      <c r="CY10" s="681"/>
      <c r="CZ10" s="682">
        <v>0.2</v>
      </c>
      <c r="DA10" s="682"/>
      <c r="DB10" s="682"/>
      <c r="DC10" s="682"/>
      <c r="DD10" s="688" t="s">
        <v>241</v>
      </c>
      <c r="DE10" s="680"/>
      <c r="DF10" s="680"/>
      <c r="DG10" s="680"/>
      <c r="DH10" s="680"/>
      <c r="DI10" s="680"/>
      <c r="DJ10" s="680"/>
      <c r="DK10" s="680"/>
      <c r="DL10" s="680"/>
      <c r="DM10" s="680"/>
      <c r="DN10" s="680"/>
      <c r="DO10" s="680"/>
      <c r="DP10" s="681"/>
      <c r="DQ10" s="688">
        <v>38475</v>
      </c>
      <c r="DR10" s="680"/>
      <c r="DS10" s="680"/>
      <c r="DT10" s="680"/>
      <c r="DU10" s="680"/>
      <c r="DV10" s="680"/>
      <c r="DW10" s="680"/>
      <c r="DX10" s="680"/>
      <c r="DY10" s="680"/>
      <c r="DZ10" s="680"/>
      <c r="EA10" s="680"/>
      <c r="EB10" s="680"/>
      <c r="EC10" s="689"/>
    </row>
    <row r="11" spans="2:143" ht="11.25" customHeight="1" x14ac:dyDescent="0.15">
      <c r="B11" s="676" t="s">
        <v>255</v>
      </c>
      <c r="C11" s="677"/>
      <c r="D11" s="677"/>
      <c r="E11" s="677"/>
      <c r="F11" s="677"/>
      <c r="G11" s="677"/>
      <c r="H11" s="677"/>
      <c r="I11" s="677"/>
      <c r="J11" s="677"/>
      <c r="K11" s="677"/>
      <c r="L11" s="677"/>
      <c r="M11" s="677"/>
      <c r="N11" s="677"/>
      <c r="O11" s="677"/>
      <c r="P11" s="677"/>
      <c r="Q11" s="678"/>
      <c r="R11" s="679" t="s">
        <v>241</v>
      </c>
      <c r="S11" s="680"/>
      <c r="T11" s="680"/>
      <c r="U11" s="680"/>
      <c r="V11" s="680"/>
      <c r="W11" s="680"/>
      <c r="X11" s="680"/>
      <c r="Y11" s="681"/>
      <c r="Z11" s="682" t="s">
        <v>241</v>
      </c>
      <c r="AA11" s="682"/>
      <c r="AB11" s="682"/>
      <c r="AC11" s="682"/>
      <c r="AD11" s="683" t="s">
        <v>187</v>
      </c>
      <c r="AE11" s="683"/>
      <c r="AF11" s="683"/>
      <c r="AG11" s="683"/>
      <c r="AH11" s="683"/>
      <c r="AI11" s="683"/>
      <c r="AJ11" s="683"/>
      <c r="AK11" s="683"/>
      <c r="AL11" s="684" t="s">
        <v>241</v>
      </c>
      <c r="AM11" s="685"/>
      <c r="AN11" s="685"/>
      <c r="AO11" s="686"/>
      <c r="AP11" s="676" t="s">
        <v>256</v>
      </c>
      <c r="AQ11" s="677"/>
      <c r="AR11" s="677"/>
      <c r="AS11" s="677"/>
      <c r="AT11" s="677"/>
      <c r="AU11" s="677"/>
      <c r="AV11" s="677"/>
      <c r="AW11" s="677"/>
      <c r="AX11" s="677"/>
      <c r="AY11" s="677"/>
      <c r="AZ11" s="677"/>
      <c r="BA11" s="677"/>
      <c r="BB11" s="677"/>
      <c r="BC11" s="677"/>
      <c r="BD11" s="677"/>
      <c r="BE11" s="677"/>
      <c r="BF11" s="678"/>
      <c r="BG11" s="679">
        <v>474632</v>
      </c>
      <c r="BH11" s="680"/>
      <c r="BI11" s="680"/>
      <c r="BJ11" s="680"/>
      <c r="BK11" s="680"/>
      <c r="BL11" s="680"/>
      <c r="BM11" s="680"/>
      <c r="BN11" s="681"/>
      <c r="BO11" s="682">
        <v>5.4</v>
      </c>
      <c r="BP11" s="682"/>
      <c r="BQ11" s="682"/>
      <c r="BR11" s="682"/>
      <c r="BS11" s="688">
        <v>94707</v>
      </c>
      <c r="BT11" s="680"/>
      <c r="BU11" s="680"/>
      <c r="BV11" s="680"/>
      <c r="BW11" s="680"/>
      <c r="BX11" s="680"/>
      <c r="BY11" s="680"/>
      <c r="BZ11" s="680"/>
      <c r="CA11" s="680"/>
      <c r="CB11" s="689"/>
      <c r="CD11" s="694" t="s">
        <v>257</v>
      </c>
      <c r="CE11" s="695"/>
      <c r="CF11" s="695"/>
      <c r="CG11" s="695"/>
      <c r="CH11" s="695"/>
      <c r="CI11" s="695"/>
      <c r="CJ11" s="695"/>
      <c r="CK11" s="695"/>
      <c r="CL11" s="695"/>
      <c r="CM11" s="695"/>
      <c r="CN11" s="695"/>
      <c r="CO11" s="695"/>
      <c r="CP11" s="695"/>
      <c r="CQ11" s="696"/>
      <c r="CR11" s="679">
        <v>91197</v>
      </c>
      <c r="CS11" s="680"/>
      <c r="CT11" s="680"/>
      <c r="CU11" s="680"/>
      <c r="CV11" s="680"/>
      <c r="CW11" s="680"/>
      <c r="CX11" s="680"/>
      <c r="CY11" s="681"/>
      <c r="CZ11" s="682">
        <v>0.4</v>
      </c>
      <c r="DA11" s="682"/>
      <c r="DB11" s="682"/>
      <c r="DC11" s="682"/>
      <c r="DD11" s="688">
        <v>9879</v>
      </c>
      <c r="DE11" s="680"/>
      <c r="DF11" s="680"/>
      <c r="DG11" s="680"/>
      <c r="DH11" s="680"/>
      <c r="DI11" s="680"/>
      <c r="DJ11" s="680"/>
      <c r="DK11" s="680"/>
      <c r="DL11" s="680"/>
      <c r="DM11" s="680"/>
      <c r="DN11" s="680"/>
      <c r="DO11" s="680"/>
      <c r="DP11" s="681"/>
      <c r="DQ11" s="688">
        <v>76048</v>
      </c>
      <c r="DR11" s="680"/>
      <c r="DS11" s="680"/>
      <c r="DT11" s="680"/>
      <c r="DU11" s="680"/>
      <c r="DV11" s="680"/>
      <c r="DW11" s="680"/>
      <c r="DX11" s="680"/>
      <c r="DY11" s="680"/>
      <c r="DZ11" s="680"/>
      <c r="EA11" s="680"/>
      <c r="EB11" s="680"/>
      <c r="EC11" s="689"/>
    </row>
    <row r="12" spans="2:143" ht="11.25" customHeight="1" x14ac:dyDescent="0.15">
      <c r="B12" s="676" t="s">
        <v>258</v>
      </c>
      <c r="C12" s="677"/>
      <c r="D12" s="677"/>
      <c r="E12" s="677"/>
      <c r="F12" s="677"/>
      <c r="G12" s="677"/>
      <c r="H12" s="677"/>
      <c r="I12" s="677"/>
      <c r="J12" s="677"/>
      <c r="K12" s="677"/>
      <c r="L12" s="677"/>
      <c r="M12" s="677"/>
      <c r="N12" s="677"/>
      <c r="O12" s="677"/>
      <c r="P12" s="677"/>
      <c r="Q12" s="678"/>
      <c r="R12" s="679">
        <v>1200424</v>
      </c>
      <c r="S12" s="680"/>
      <c r="T12" s="680"/>
      <c r="U12" s="680"/>
      <c r="V12" s="680"/>
      <c r="W12" s="680"/>
      <c r="X12" s="680"/>
      <c r="Y12" s="681"/>
      <c r="Z12" s="682">
        <v>4.8</v>
      </c>
      <c r="AA12" s="682"/>
      <c r="AB12" s="682"/>
      <c r="AC12" s="682"/>
      <c r="AD12" s="683">
        <v>1200424</v>
      </c>
      <c r="AE12" s="683"/>
      <c r="AF12" s="683"/>
      <c r="AG12" s="683"/>
      <c r="AH12" s="683"/>
      <c r="AI12" s="683"/>
      <c r="AJ12" s="683"/>
      <c r="AK12" s="683"/>
      <c r="AL12" s="684">
        <v>8.4</v>
      </c>
      <c r="AM12" s="685"/>
      <c r="AN12" s="685"/>
      <c r="AO12" s="686"/>
      <c r="AP12" s="676" t="s">
        <v>259</v>
      </c>
      <c r="AQ12" s="677"/>
      <c r="AR12" s="677"/>
      <c r="AS12" s="677"/>
      <c r="AT12" s="677"/>
      <c r="AU12" s="677"/>
      <c r="AV12" s="677"/>
      <c r="AW12" s="677"/>
      <c r="AX12" s="677"/>
      <c r="AY12" s="677"/>
      <c r="AZ12" s="677"/>
      <c r="BA12" s="677"/>
      <c r="BB12" s="677"/>
      <c r="BC12" s="677"/>
      <c r="BD12" s="677"/>
      <c r="BE12" s="677"/>
      <c r="BF12" s="678"/>
      <c r="BG12" s="679">
        <v>3544216</v>
      </c>
      <c r="BH12" s="680"/>
      <c r="BI12" s="680"/>
      <c r="BJ12" s="680"/>
      <c r="BK12" s="680"/>
      <c r="BL12" s="680"/>
      <c r="BM12" s="680"/>
      <c r="BN12" s="681"/>
      <c r="BO12" s="682">
        <v>40.6</v>
      </c>
      <c r="BP12" s="682"/>
      <c r="BQ12" s="682"/>
      <c r="BR12" s="682"/>
      <c r="BS12" s="688" t="s">
        <v>241</v>
      </c>
      <c r="BT12" s="680"/>
      <c r="BU12" s="680"/>
      <c r="BV12" s="680"/>
      <c r="BW12" s="680"/>
      <c r="BX12" s="680"/>
      <c r="BY12" s="680"/>
      <c r="BZ12" s="680"/>
      <c r="CA12" s="680"/>
      <c r="CB12" s="689"/>
      <c r="CD12" s="694" t="s">
        <v>260</v>
      </c>
      <c r="CE12" s="695"/>
      <c r="CF12" s="695"/>
      <c r="CG12" s="695"/>
      <c r="CH12" s="695"/>
      <c r="CI12" s="695"/>
      <c r="CJ12" s="695"/>
      <c r="CK12" s="695"/>
      <c r="CL12" s="695"/>
      <c r="CM12" s="695"/>
      <c r="CN12" s="695"/>
      <c r="CO12" s="695"/>
      <c r="CP12" s="695"/>
      <c r="CQ12" s="696"/>
      <c r="CR12" s="679">
        <v>98672</v>
      </c>
      <c r="CS12" s="680"/>
      <c r="CT12" s="680"/>
      <c r="CU12" s="680"/>
      <c r="CV12" s="680"/>
      <c r="CW12" s="680"/>
      <c r="CX12" s="680"/>
      <c r="CY12" s="681"/>
      <c r="CZ12" s="682">
        <v>0.4</v>
      </c>
      <c r="DA12" s="682"/>
      <c r="DB12" s="682"/>
      <c r="DC12" s="682"/>
      <c r="DD12" s="688" t="s">
        <v>241</v>
      </c>
      <c r="DE12" s="680"/>
      <c r="DF12" s="680"/>
      <c r="DG12" s="680"/>
      <c r="DH12" s="680"/>
      <c r="DI12" s="680"/>
      <c r="DJ12" s="680"/>
      <c r="DK12" s="680"/>
      <c r="DL12" s="680"/>
      <c r="DM12" s="680"/>
      <c r="DN12" s="680"/>
      <c r="DO12" s="680"/>
      <c r="DP12" s="681"/>
      <c r="DQ12" s="688">
        <v>52738</v>
      </c>
      <c r="DR12" s="680"/>
      <c r="DS12" s="680"/>
      <c r="DT12" s="680"/>
      <c r="DU12" s="680"/>
      <c r="DV12" s="680"/>
      <c r="DW12" s="680"/>
      <c r="DX12" s="680"/>
      <c r="DY12" s="680"/>
      <c r="DZ12" s="680"/>
      <c r="EA12" s="680"/>
      <c r="EB12" s="680"/>
      <c r="EC12" s="689"/>
    </row>
    <row r="13" spans="2:143" ht="11.25" customHeight="1" x14ac:dyDescent="0.15">
      <c r="B13" s="676" t="s">
        <v>261</v>
      </c>
      <c r="C13" s="677"/>
      <c r="D13" s="677"/>
      <c r="E13" s="677"/>
      <c r="F13" s="677"/>
      <c r="G13" s="677"/>
      <c r="H13" s="677"/>
      <c r="I13" s="677"/>
      <c r="J13" s="677"/>
      <c r="K13" s="677"/>
      <c r="L13" s="677"/>
      <c r="M13" s="677"/>
      <c r="N13" s="677"/>
      <c r="O13" s="677"/>
      <c r="P13" s="677"/>
      <c r="Q13" s="678"/>
      <c r="R13" s="679" t="s">
        <v>241</v>
      </c>
      <c r="S13" s="680"/>
      <c r="T13" s="680"/>
      <c r="U13" s="680"/>
      <c r="V13" s="680"/>
      <c r="W13" s="680"/>
      <c r="X13" s="680"/>
      <c r="Y13" s="681"/>
      <c r="Z13" s="682" t="s">
        <v>253</v>
      </c>
      <c r="AA13" s="682"/>
      <c r="AB13" s="682"/>
      <c r="AC13" s="682"/>
      <c r="AD13" s="683" t="s">
        <v>241</v>
      </c>
      <c r="AE13" s="683"/>
      <c r="AF13" s="683"/>
      <c r="AG13" s="683"/>
      <c r="AH13" s="683"/>
      <c r="AI13" s="683"/>
      <c r="AJ13" s="683"/>
      <c r="AK13" s="683"/>
      <c r="AL13" s="684" t="s">
        <v>241</v>
      </c>
      <c r="AM13" s="685"/>
      <c r="AN13" s="685"/>
      <c r="AO13" s="686"/>
      <c r="AP13" s="676" t="s">
        <v>262</v>
      </c>
      <c r="AQ13" s="677"/>
      <c r="AR13" s="677"/>
      <c r="AS13" s="677"/>
      <c r="AT13" s="677"/>
      <c r="AU13" s="677"/>
      <c r="AV13" s="677"/>
      <c r="AW13" s="677"/>
      <c r="AX13" s="677"/>
      <c r="AY13" s="677"/>
      <c r="AZ13" s="677"/>
      <c r="BA13" s="677"/>
      <c r="BB13" s="677"/>
      <c r="BC13" s="677"/>
      <c r="BD13" s="677"/>
      <c r="BE13" s="677"/>
      <c r="BF13" s="678"/>
      <c r="BG13" s="679">
        <v>3519194</v>
      </c>
      <c r="BH13" s="680"/>
      <c r="BI13" s="680"/>
      <c r="BJ13" s="680"/>
      <c r="BK13" s="680"/>
      <c r="BL13" s="680"/>
      <c r="BM13" s="680"/>
      <c r="BN13" s="681"/>
      <c r="BO13" s="682">
        <v>40.299999999999997</v>
      </c>
      <c r="BP13" s="682"/>
      <c r="BQ13" s="682"/>
      <c r="BR13" s="682"/>
      <c r="BS13" s="688" t="s">
        <v>241</v>
      </c>
      <c r="BT13" s="680"/>
      <c r="BU13" s="680"/>
      <c r="BV13" s="680"/>
      <c r="BW13" s="680"/>
      <c r="BX13" s="680"/>
      <c r="BY13" s="680"/>
      <c r="BZ13" s="680"/>
      <c r="CA13" s="680"/>
      <c r="CB13" s="689"/>
      <c r="CD13" s="694" t="s">
        <v>263</v>
      </c>
      <c r="CE13" s="695"/>
      <c r="CF13" s="695"/>
      <c r="CG13" s="695"/>
      <c r="CH13" s="695"/>
      <c r="CI13" s="695"/>
      <c r="CJ13" s="695"/>
      <c r="CK13" s="695"/>
      <c r="CL13" s="695"/>
      <c r="CM13" s="695"/>
      <c r="CN13" s="695"/>
      <c r="CO13" s="695"/>
      <c r="CP13" s="695"/>
      <c r="CQ13" s="696"/>
      <c r="CR13" s="679">
        <v>2933706</v>
      </c>
      <c r="CS13" s="680"/>
      <c r="CT13" s="680"/>
      <c r="CU13" s="680"/>
      <c r="CV13" s="680"/>
      <c r="CW13" s="680"/>
      <c r="CX13" s="680"/>
      <c r="CY13" s="681"/>
      <c r="CZ13" s="682">
        <v>12</v>
      </c>
      <c r="DA13" s="682"/>
      <c r="DB13" s="682"/>
      <c r="DC13" s="682"/>
      <c r="DD13" s="688">
        <v>597281</v>
      </c>
      <c r="DE13" s="680"/>
      <c r="DF13" s="680"/>
      <c r="DG13" s="680"/>
      <c r="DH13" s="680"/>
      <c r="DI13" s="680"/>
      <c r="DJ13" s="680"/>
      <c r="DK13" s="680"/>
      <c r="DL13" s="680"/>
      <c r="DM13" s="680"/>
      <c r="DN13" s="680"/>
      <c r="DO13" s="680"/>
      <c r="DP13" s="681"/>
      <c r="DQ13" s="688">
        <v>1618341</v>
      </c>
      <c r="DR13" s="680"/>
      <c r="DS13" s="680"/>
      <c r="DT13" s="680"/>
      <c r="DU13" s="680"/>
      <c r="DV13" s="680"/>
      <c r="DW13" s="680"/>
      <c r="DX13" s="680"/>
      <c r="DY13" s="680"/>
      <c r="DZ13" s="680"/>
      <c r="EA13" s="680"/>
      <c r="EB13" s="680"/>
      <c r="EC13" s="689"/>
    </row>
    <row r="14" spans="2:143" ht="11.25" customHeight="1" x14ac:dyDescent="0.15">
      <c r="B14" s="676" t="s">
        <v>264</v>
      </c>
      <c r="C14" s="677"/>
      <c r="D14" s="677"/>
      <c r="E14" s="677"/>
      <c r="F14" s="677"/>
      <c r="G14" s="677"/>
      <c r="H14" s="677"/>
      <c r="I14" s="677"/>
      <c r="J14" s="677"/>
      <c r="K14" s="677"/>
      <c r="L14" s="677"/>
      <c r="M14" s="677"/>
      <c r="N14" s="677"/>
      <c r="O14" s="677"/>
      <c r="P14" s="677"/>
      <c r="Q14" s="678"/>
      <c r="R14" s="679" t="s">
        <v>253</v>
      </c>
      <c r="S14" s="680"/>
      <c r="T14" s="680"/>
      <c r="U14" s="680"/>
      <c r="V14" s="680"/>
      <c r="W14" s="680"/>
      <c r="X14" s="680"/>
      <c r="Y14" s="681"/>
      <c r="Z14" s="682" t="s">
        <v>253</v>
      </c>
      <c r="AA14" s="682"/>
      <c r="AB14" s="682"/>
      <c r="AC14" s="682"/>
      <c r="AD14" s="683" t="s">
        <v>253</v>
      </c>
      <c r="AE14" s="683"/>
      <c r="AF14" s="683"/>
      <c r="AG14" s="683"/>
      <c r="AH14" s="683"/>
      <c r="AI14" s="683"/>
      <c r="AJ14" s="683"/>
      <c r="AK14" s="683"/>
      <c r="AL14" s="684" t="s">
        <v>241</v>
      </c>
      <c r="AM14" s="685"/>
      <c r="AN14" s="685"/>
      <c r="AO14" s="686"/>
      <c r="AP14" s="676" t="s">
        <v>265</v>
      </c>
      <c r="AQ14" s="677"/>
      <c r="AR14" s="677"/>
      <c r="AS14" s="677"/>
      <c r="AT14" s="677"/>
      <c r="AU14" s="677"/>
      <c r="AV14" s="677"/>
      <c r="AW14" s="677"/>
      <c r="AX14" s="677"/>
      <c r="AY14" s="677"/>
      <c r="AZ14" s="677"/>
      <c r="BA14" s="677"/>
      <c r="BB14" s="677"/>
      <c r="BC14" s="677"/>
      <c r="BD14" s="677"/>
      <c r="BE14" s="677"/>
      <c r="BF14" s="678"/>
      <c r="BG14" s="679">
        <v>107543</v>
      </c>
      <c r="BH14" s="680"/>
      <c r="BI14" s="680"/>
      <c r="BJ14" s="680"/>
      <c r="BK14" s="680"/>
      <c r="BL14" s="680"/>
      <c r="BM14" s="680"/>
      <c r="BN14" s="681"/>
      <c r="BO14" s="682">
        <v>1.2</v>
      </c>
      <c r="BP14" s="682"/>
      <c r="BQ14" s="682"/>
      <c r="BR14" s="682"/>
      <c r="BS14" s="688" t="s">
        <v>241</v>
      </c>
      <c r="BT14" s="680"/>
      <c r="BU14" s="680"/>
      <c r="BV14" s="680"/>
      <c r="BW14" s="680"/>
      <c r="BX14" s="680"/>
      <c r="BY14" s="680"/>
      <c r="BZ14" s="680"/>
      <c r="CA14" s="680"/>
      <c r="CB14" s="689"/>
      <c r="CD14" s="694" t="s">
        <v>266</v>
      </c>
      <c r="CE14" s="695"/>
      <c r="CF14" s="695"/>
      <c r="CG14" s="695"/>
      <c r="CH14" s="695"/>
      <c r="CI14" s="695"/>
      <c r="CJ14" s="695"/>
      <c r="CK14" s="695"/>
      <c r="CL14" s="695"/>
      <c r="CM14" s="695"/>
      <c r="CN14" s="695"/>
      <c r="CO14" s="695"/>
      <c r="CP14" s="695"/>
      <c r="CQ14" s="696"/>
      <c r="CR14" s="679">
        <v>974317</v>
      </c>
      <c r="CS14" s="680"/>
      <c r="CT14" s="680"/>
      <c r="CU14" s="680"/>
      <c r="CV14" s="680"/>
      <c r="CW14" s="680"/>
      <c r="CX14" s="680"/>
      <c r="CY14" s="681"/>
      <c r="CZ14" s="682">
        <v>4</v>
      </c>
      <c r="DA14" s="682"/>
      <c r="DB14" s="682"/>
      <c r="DC14" s="682"/>
      <c r="DD14" s="688">
        <v>2592</v>
      </c>
      <c r="DE14" s="680"/>
      <c r="DF14" s="680"/>
      <c r="DG14" s="680"/>
      <c r="DH14" s="680"/>
      <c r="DI14" s="680"/>
      <c r="DJ14" s="680"/>
      <c r="DK14" s="680"/>
      <c r="DL14" s="680"/>
      <c r="DM14" s="680"/>
      <c r="DN14" s="680"/>
      <c r="DO14" s="680"/>
      <c r="DP14" s="681"/>
      <c r="DQ14" s="688">
        <v>961539</v>
      </c>
      <c r="DR14" s="680"/>
      <c r="DS14" s="680"/>
      <c r="DT14" s="680"/>
      <c r="DU14" s="680"/>
      <c r="DV14" s="680"/>
      <c r="DW14" s="680"/>
      <c r="DX14" s="680"/>
      <c r="DY14" s="680"/>
      <c r="DZ14" s="680"/>
      <c r="EA14" s="680"/>
      <c r="EB14" s="680"/>
      <c r="EC14" s="689"/>
    </row>
    <row r="15" spans="2:143" ht="11.25" customHeight="1" x14ac:dyDescent="0.15">
      <c r="B15" s="676" t="s">
        <v>267</v>
      </c>
      <c r="C15" s="677"/>
      <c r="D15" s="677"/>
      <c r="E15" s="677"/>
      <c r="F15" s="677"/>
      <c r="G15" s="677"/>
      <c r="H15" s="677"/>
      <c r="I15" s="677"/>
      <c r="J15" s="677"/>
      <c r="K15" s="677"/>
      <c r="L15" s="677"/>
      <c r="M15" s="677"/>
      <c r="N15" s="677"/>
      <c r="O15" s="677"/>
      <c r="P15" s="677"/>
      <c r="Q15" s="678"/>
      <c r="R15" s="679">
        <v>67177</v>
      </c>
      <c r="S15" s="680"/>
      <c r="T15" s="680"/>
      <c r="U15" s="680"/>
      <c r="V15" s="680"/>
      <c r="W15" s="680"/>
      <c r="X15" s="680"/>
      <c r="Y15" s="681"/>
      <c r="Z15" s="682">
        <v>0.3</v>
      </c>
      <c r="AA15" s="682"/>
      <c r="AB15" s="682"/>
      <c r="AC15" s="682"/>
      <c r="AD15" s="683">
        <v>67177</v>
      </c>
      <c r="AE15" s="683"/>
      <c r="AF15" s="683"/>
      <c r="AG15" s="683"/>
      <c r="AH15" s="683"/>
      <c r="AI15" s="683"/>
      <c r="AJ15" s="683"/>
      <c r="AK15" s="683"/>
      <c r="AL15" s="684">
        <v>0.5</v>
      </c>
      <c r="AM15" s="685"/>
      <c r="AN15" s="685"/>
      <c r="AO15" s="686"/>
      <c r="AP15" s="676" t="s">
        <v>268</v>
      </c>
      <c r="AQ15" s="677"/>
      <c r="AR15" s="677"/>
      <c r="AS15" s="677"/>
      <c r="AT15" s="677"/>
      <c r="AU15" s="677"/>
      <c r="AV15" s="677"/>
      <c r="AW15" s="677"/>
      <c r="AX15" s="677"/>
      <c r="AY15" s="677"/>
      <c r="AZ15" s="677"/>
      <c r="BA15" s="677"/>
      <c r="BB15" s="677"/>
      <c r="BC15" s="677"/>
      <c r="BD15" s="677"/>
      <c r="BE15" s="677"/>
      <c r="BF15" s="678"/>
      <c r="BG15" s="679">
        <v>314920</v>
      </c>
      <c r="BH15" s="680"/>
      <c r="BI15" s="680"/>
      <c r="BJ15" s="680"/>
      <c r="BK15" s="680"/>
      <c r="BL15" s="680"/>
      <c r="BM15" s="680"/>
      <c r="BN15" s="681"/>
      <c r="BO15" s="682">
        <v>3.6</v>
      </c>
      <c r="BP15" s="682"/>
      <c r="BQ15" s="682"/>
      <c r="BR15" s="682"/>
      <c r="BS15" s="688" t="s">
        <v>187</v>
      </c>
      <c r="BT15" s="680"/>
      <c r="BU15" s="680"/>
      <c r="BV15" s="680"/>
      <c r="BW15" s="680"/>
      <c r="BX15" s="680"/>
      <c r="BY15" s="680"/>
      <c r="BZ15" s="680"/>
      <c r="CA15" s="680"/>
      <c r="CB15" s="689"/>
      <c r="CD15" s="694" t="s">
        <v>269</v>
      </c>
      <c r="CE15" s="695"/>
      <c r="CF15" s="695"/>
      <c r="CG15" s="695"/>
      <c r="CH15" s="695"/>
      <c r="CI15" s="695"/>
      <c r="CJ15" s="695"/>
      <c r="CK15" s="695"/>
      <c r="CL15" s="695"/>
      <c r="CM15" s="695"/>
      <c r="CN15" s="695"/>
      <c r="CO15" s="695"/>
      <c r="CP15" s="695"/>
      <c r="CQ15" s="696"/>
      <c r="CR15" s="679">
        <v>2538051</v>
      </c>
      <c r="CS15" s="680"/>
      <c r="CT15" s="680"/>
      <c r="CU15" s="680"/>
      <c r="CV15" s="680"/>
      <c r="CW15" s="680"/>
      <c r="CX15" s="680"/>
      <c r="CY15" s="681"/>
      <c r="CZ15" s="682">
        <v>10.4</v>
      </c>
      <c r="DA15" s="682"/>
      <c r="DB15" s="682"/>
      <c r="DC15" s="682"/>
      <c r="DD15" s="688">
        <v>809582</v>
      </c>
      <c r="DE15" s="680"/>
      <c r="DF15" s="680"/>
      <c r="DG15" s="680"/>
      <c r="DH15" s="680"/>
      <c r="DI15" s="680"/>
      <c r="DJ15" s="680"/>
      <c r="DK15" s="680"/>
      <c r="DL15" s="680"/>
      <c r="DM15" s="680"/>
      <c r="DN15" s="680"/>
      <c r="DO15" s="680"/>
      <c r="DP15" s="681"/>
      <c r="DQ15" s="688">
        <v>1677724</v>
      </c>
      <c r="DR15" s="680"/>
      <c r="DS15" s="680"/>
      <c r="DT15" s="680"/>
      <c r="DU15" s="680"/>
      <c r="DV15" s="680"/>
      <c r="DW15" s="680"/>
      <c r="DX15" s="680"/>
      <c r="DY15" s="680"/>
      <c r="DZ15" s="680"/>
      <c r="EA15" s="680"/>
      <c r="EB15" s="680"/>
      <c r="EC15" s="689"/>
    </row>
    <row r="16" spans="2:143" ht="11.25" customHeight="1" x14ac:dyDescent="0.15">
      <c r="B16" s="676" t="s">
        <v>270</v>
      </c>
      <c r="C16" s="677"/>
      <c r="D16" s="677"/>
      <c r="E16" s="677"/>
      <c r="F16" s="677"/>
      <c r="G16" s="677"/>
      <c r="H16" s="677"/>
      <c r="I16" s="677"/>
      <c r="J16" s="677"/>
      <c r="K16" s="677"/>
      <c r="L16" s="677"/>
      <c r="M16" s="677"/>
      <c r="N16" s="677"/>
      <c r="O16" s="677"/>
      <c r="P16" s="677"/>
      <c r="Q16" s="678"/>
      <c r="R16" s="679" t="s">
        <v>241</v>
      </c>
      <c r="S16" s="680"/>
      <c r="T16" s="680"/>
      <c r="U16" s="680"/>
      <c r="V16" s="680"/>
      <c r="W16" s="680"/>
      <c r="X16" s="680"/>
      <c r="Y16" s="681"/>
      <c r="Z16" s="682" t="s">
        <v>241</v>
      </c>
      <c r="AA16" s="682"/>
      <c r="AB16" s="682"/>
      <c r="AC16" s="682"/>
      <c r="AD16" s="683" t="s">
        <v>253</v>
      </c>
      <c r="AE16" s="683"/>
      <c r="AF16" s="683"/>
      <c r="AG16" s="683"/>
      <c r="AH16" s="683"/>
      <c r="AI16" s="683"/>
      <c r="AJ16" s="683"/>
      <c r="AK16" s="683"/>
      <c r="AL16" s="684" t="s">
        <v>241</v>
      </c>
      <c r="AM16" s="685"/>
      <c r="AN16" s="685"/>
      <c r="AO16" s="686"/>
      <c r="AP16" s="676" t="s">
        <v>271</v>
      </c>
      <c r="AQ16" s="677"/>
      <c r="AR16" s="677"/>
      <c r="AS16" s="677"/>
      <c r="AT16" s="677"/>
      <c r="AU16" s="677"/>
      <c r="AV16" s="677"/>
      <c r="AW16" s="677"/>
      <c r="AX16" s="677"/>
      <c r="AY16" s="677"/>
      <c r="AZ16" s="677"/>
      <c r="BA16" s="677"/>
      <c r="BB16" s="677"/>
      <c r="BC16" s="677"/>
      <c r="BD16" s="677"/>
      <c r="BE16" s="677"/>
      <c r="BF16" s="678"/>
      <c r="BG16" s="679" t="s">
        <v>241</v>
      </c>
      <c r="BH16" s="680"/>
      <c r="BI16" s="680"/>
      <c r="BJ16" s="680"/>
      <c r="BK16" s="680"/>
      <c r="BL16" s="680"/>
      <c r="BM16" s="680"/>
      <c r="BN16" s="681"/>
      <c r="BO16" s="682" t="s">
        <v>241</v>
      </c>
      <c r="BP16" s="682"/>
      <c r="BQ16" s="682"/>
      <c r="BR16" s="682"/>
      <c r="BS16" s="688" t="s">
        <v>253</v>
      </c>
      <c r="BT16" s="680"/>
      <c r="BU16" s="680"/>
      <c r="BV16" s="680"/>
      <c r="BW16" s="680"/>
      <c r="BX16" s="680"/>
      <c r="BY16" s="680"/>
      <c r="BZ16" s="680"/>
      <c r="CA16" s="680"/>
      <c r="CB16" s="689"/>
      <c r="CD16" s="694" t="s">
        <v>272</v>
      </c>
      <c r="CE16" s="695"/>
      <c r="CF16" s="695"/>
      <c r="CG16" s="695"/>
      <c r="CH16" s="695"/>
      <c r="CI16" s="695"/>
      <c r="CJ16" s="695"/>
      <c r="CK16" s="695"/>
      <c r="CL16" s="695"/>
      <c r="CM16" s="695"/>
      <c r="CN16" s="695"/>
      <c r="CO16" s="695"/>
      <c r="CP16" s="695"/>
      <c r="CQ16" s="696"/>
      <c r="CR16" s="679">
        <v>127053</v>
      </c>
      <c r="CS16" s="680"/>
      <c r="CT16" s="680"/>
      <c r="CU16" s="680"/>
      <c r="CV16" s="680"/>
      <c r="CW16" s="680"/>
      <c r="CX16" s="680"/>
      <c r="CY16" s="681"/>
      <c r="CZ16" s="682">
        <v>0.5</v>
      </c>
      <c r="DA16" s="682"/>
      <c r="DB16" s="682"/>
      <c r="DC16" s="682"/>
      <c r="DD16" s="688" t="s">
        <v>253</v>
      </c>
      <c r="DE16" s="680"/>
      <c r="DF16" s="680"/>
      <c r="DG16" s="680"/>
      <c r="DH16" s="680"/>
      <c r="DI16" s="680"/>
      <c r="DJ16" s="680"/>
      <c r="DK16" s="680"/>
      <c r="DL16" s="680"/>
      <c r="DM16" s="680"/>
      <c r="DN16" s="680"/>
      <c r="DO16" s="680"/>
      <c r="DP16" s="681"/>
      <c r="DQ16" s="688">
        <v>17659</v>
      </c>
      <c r="DR16" s="680"/>
      <c r="DS16" s="680"/>
      <c r="DT16" s="680"/>
      <c r="DU16" s="680"/>
      <c r="DV16" s="680"/>
      <c r="DW16" s="680"/>
      <c r="DX16" s="680"/>
      <c r="DY16" s="680"/>
      <c r="DZ16" s="680"/>
      <c r="EA16" s="680"/>
      <c r="EB16" s="680"/>
      <c r="EC16" s="689"/>
    </row>
    <row r="17" spans="2:133" ht="11.25" customHeight="1" x14ac:dyDescent="0.15">
      <c r="B17" s="676" t="s">
        <v>273</v>
      </c>
      <c r="C17" s="677"/>
      <c r="D17" s="677"/>
      <c r="E17" s="677"/>
      <c r="F17" s="677"/>
      <c r="G17" s="677"/>
      <c r="H17" s="677"/>
      <c r="I17" s="677"/>
      <c r="J17" s="677"/>
      <c r="K17" s="677"/>
      <c r="L17" s="677"/>
      <c r="M17" s="677"/>
      <c r="N17" s="677"/>
      <c r="O17" s="677"/>
      <c r="P17" s="677"/>
      <c r="Q17" s="678"/>
      <c r="R17" s="679">
        <v>47238</v>
      </c>
      <c r="S17" s="680"/>
      <c r="T17" s="680"/>
      <c r="U17" s="680"/>
      <c r="V17" s="680"/>
      <c r="W17" s="680"/>
      <c r="X17" s="680"/>
      <c r="Y17" s="681"/>
      <c r="Z17" s="682">
        <v>0.2</v>
      </c>
      <c r="AA17" s="682"/>
      <c r="AB17" s="682"/>
      <c r="AC17" s="682"/>
      <c r="AD17" s="683">
        <v>47238</v>
      </c>
      <c r="AE17" s="683"/>
      <c r="AF17" s="683"/>
      <c r="AG17" s="683"/>
      <c r="AH17" s="683"/>
      <c r="AI17" s="683"/>
      <c r="AJ17" s="683"/>
      <c r="AK17" s="683"/>
      <c r="AL17" s="684">
        <v>0.3</v>
      </c>
      <c r="AM17" s="685"/>
      <c r="AN17" s="685"/>
      <c r="AO17" s="686"/>
      <c r="AP17" s="676" t="s">
        <v>274</v>
      </c>
      <c r="AQ17" s="677"/>
      <c r="AR17" s="677"/>
      <c r="AS17" s="677"/>
      <c r="AT17" s="677"/>
      <c r="AU17" s="677"/>
      <c r="AV17" s="677"/>
      <c r="AW17" s="677"/>
      <c r="AX17" s="677"/>
      <c r="AY17" s="677"/>
      <c r="AZ17" s="677"/>
      <c r="BA17" s="677"/>
      <c r="BB17" s="677"/>
      <c r="BC17" s="677"/>
      <c r="BD17" s="677"/>
      <c r="BE17" s="677"/>
      <c r="BF17" s="678"/>
      <c r="BG17" s="679" t="s">
        <v>253</v>
      </c>
      <c r="BH17" s="680"/>
      <c r="BI17" s="680"/>
      <c r="BJ17" s="680"/>
      <c r="BK17" s="680"/>
      <c r="BL17" s="680"/>
      <c r="BM17" s="680"/>
      <c r="BN17" s="681"/>
      <c r="BO17" s="682" t="s">
        <v>241</v>
      </c>
      <c r="BP17" s="682"/>
      <c r="BQ17" s="682"/>
      <c r="BR17" s="682"/>
      <c r="BS17" s="688" t="s">
        <v>241</v>
      </c>
      <c r="BT17" s="680"/>
      <c r="BU17" s="680"/>
      <c r="BV17" s="680"/>
      <c r="BW17" s="680"/>
      <c r="BX17" s="680"/>
      <c r="BY17" s="680"/>
      <c r="BZ17" s="680"/>
      <c r="CA17" s="680"/>
      <c r="CB17" s="689"/>
      <c r="CD17" s="694" t="s">
        <v>275</v>
      </c>
      <c r="CE17" s="695"/>
      <c r="CF17" s="695"/>
      <c r="CG17" s="695"/>
      <c r="CH17" s="695"/>
      <c r="CI17" s="695"/>
      <c r="CJ17" s="695"/>
      <c r="CK17" s="695"/>
      <c r="CL17" s="695"/>
      <c r="CM17" s="695"/>
      <c r="CN17" s="695"/>
      <c r="CO17" s="695"/>
      <c r="CP17" s="695"/>
      <c r="CQ17" s="696"/>
      <c r="CR17" s="679">
        <v>1922754</v>
      </c>
      <c r="CS17" s="680"/>
      <c r="CT17" s="680"/>
      <c r="CU17" s="680"/>
      <c r="CV17" s="680"/>
      <c r="CW17" s="680"/>
      <c r="CX17" s="680"/>
      <c r="CY17" s="681"/>
      <c r="CZ17" s="682">
        <v>7.9</v>
      </c>
      <c r="DA17" s="682"/>
      <c r="DB17" s="682"/>
      <c r="DC17" s="682"/>
      <c r="DD17" s="688" t="s">
        <v>241</v>
      </c>
      <c r="DE17" s="680"/>
      <c r="DF17" s="680"/>
      <c r="DG17" s="680"/>
      <c r="DH17" s="680"/>
      <c r="DI17" s="680"/>
      <c r="DJ17" s="680"/>
      <c r="DK17" s="680"/>
      <c r="DL17" s="680"/>
      <c r="DM17" s="680"/>
      <c r="DN17" s="680"/>
      <c r="DO17" s="680"/>
      <c r="DP17" s="681"/>
      <c r="DQ17" s="688">
        <v>1922754</v>
      </c>
      <c r="DR17" s="680"/>
      <c r="DS17" s="680"/>
      <c r="DT17" s="680"/>
      <c r="DU17" s="680"/>
      <c r="DV17" s="680"/>
      <c r="DW17" s="680"/>
      <c r="DX17" s="680"/>
      <c r="DY17" s="680"/>
      <c r="DZ17" s="680"/>
      <c r="EA17" s="680"/>
      <c r="EB17" s="680"/>
      <c r="EC17" s="689"/>
    </row>
    <row r="18" spans="2:133" ht="11.25" customHeight="1" x14ac:dyDescent="0.15">
      <c r="B18" s="676" t="s">
        <v>276</v>
      </c>
      <c r="C18" s="677"/>
      <c r="D18" s="677"/>
      <c r="E18" s="677"/>
      <c r="F18" s="677"/>
      <c r="G18" s="677"/>
      <c r="H18" s="677"/>
      <c r="I18" s="677"/>
      <c r="J18" s="677"/>
      <c r="K18" s="677"/>
      <c r="L18" s="677"/>
      <c r="M18" s="677"/>
      <c r="N18" s="677"/>
      <c r="O18" s="677"/>
      <c r="P18" s="677"/>
      <c r="Q18" s="678"/>
      <c r="R18" s="679">
        <v>4887854</v>
      </c>
      <c r="S18" s="680"/>
      <c r="T18" s="680"/>
      <c r="U18" s="680"/>
      <c r="V18" s="680"/>
      <c r="W18" s="680"/>
      <c r="X18" s="680"/>
      <c r="Y18" s="681"/>
      <c r="Z18" s="682">
        <v>19.5</v>
      </c>
      <c r="AA18" s="682"/>
      <c r="AB18" s="682"/>
      <c r="AC18" s="682"/>
      <c r="AD18" s="683">
        <v>4656943</v>
      </c>
      <c r="AE18" s="683"/>
      <c r="AF18" s="683"/>
      <c r="AG18" s="683"/>
      <c r="AH18" s="683"/>
      <c r="AI18" s="683"/>
      <c r="AJ18" s="683"/>
      <c r="AK18" s="683"/>
      <c r="AL18" s="684">
        <v>32.4</v>
      </c>
      <c r="AM18" s="685"/>
      <c r="AN18" s="685"/>
      <c r="AO18" s="686"/>
      <c r="AP18" s="676" t="s">
        <v>277</v>
      </c>
      <c r="AQ18" s="677"/>
      <c r="AR18" s="677"/>
      <c r="AS18" s="677"/>
      <c r="AT18" s="677"/>
      <c r="AU18" s="677"/>
      <c r="AV18" s="677"/>
      <c r="AW18" s="677"/>
      <c r="AX18" s="677"/>
      <c r="AY18" s="677"/>
      <c r="AZ18" s="677"/>
      <c r="BA18" s="677"/>
      <c r="BB18" s="677"/>
      <c r="BC18" s="677"/>
      <c r="BD18" s="677"/>
      <c r="BE18" s="677"/>
      <c r="BF18" s="678"/>
      <c r="BG18" s="679" t="s">
        <v>241</v>
      </c>
      <c r="BH18" s="680"/>
      <c r="BI18" s="680"/>
      <c r="BJ18" s="680"/>
      <c r="BK18" s="680"/>
      <c r="BL18" s="680"/>
      <c r="BM18" s="680"/>
      <c r="BN18" s="681"/>
      <c r="BO18" s="682" t="s">
        <v>253</v>
      </c>
      <c r="BP18" s="682"/>
      <c r="BQ18" s="682"/>
      <c r="BR18" s="682"/>
      <c r="BS18" s="688" t="s">
        <v>241</v>
      </c>
      <c r="BT18" s="680"/>
      <c r="BU18" s="680"/>
      <c r="BV18" s="680"/>
      <c r="BW18" s="680"/>
      <c r="BX18" s="680"/>
      <c r="BY18" s="680"/>
      <c r="BZ18" s="680"/>
      <c r="CA18" s="680"/>
      <c r="CB18" s="689"/>
      <c r="CD18" s="694" t="s">
        <v>278</v>
      </c>
      <c r="CE18" s="695"/>
      <c r="CF18" s="695"/>
      <c r="CG18" s="695"/>
      <c r="CH18" s="695"/>
      <c r="CI18" s="695"/>
      <c r="CJ18" s="695"/>
      <c r="CK18" s="695"/>
      <c r="CL18" s="695"/>
      <c r="CM18" s="695"/>
      <c r="CN18" s="695"/>
      <c r="CO18" s="695"/>
      <c r="CP18" s="695"/>
      <c r="CQ18" s="696"/>
      <c r="CR18" s="679" t="s">
        <v>241</v>
      </c>
      <c r="CS18" s="680"/>
      <c r="CT18" s="680"/>
      <c r="CU18" s="680"/>
      <c r="CV18" s="680"/>
      <c r="CW18" s="680"/>
      <c r="CX18" s="680"/>
      <c r="CY18" s="681"/>
      <c r="CZ18" s="682" t="s">
        <v>241</v>
      </c>
      <c r="DA18" s="682"/>
      <c r="DB18" s="682"/>
      <c r="DC18" s="682"/>
      <c r="DD18" s="688" t="s">
        <v>253</v>
      </c>
      <c r="DE18" s="680"/>
      <c r="DF18" s="680"/>
      <c r="DG18" s="680"/>
      <c r="DH18" s="680"/>
      <c r="DI18" s="680"/>
      <c r="DJ18" s="680"/>
      <c r="DK18" s="680"/>
      <c r="DL18" s="680"/>
      <c r="DM18" s="680"/>
      <c r="DN18" s="680"/>
      <c r="DO18" s="680"/>
      <c r="DP18" s="681"/>
      <c r="DQ18" s="688" t="s">
        <v>241</v>
      </c>
      <c r="DR18" s="680"/>
      <c r="DS18" s="680"/>
      <c r="DT18" s="680"/>
      <c r="DU18" s="680"/>
      <c r="DV18" s="680"/>
      <c r="DW18" s="680"/>
      <c r="DX18" s="680"/>
      <c r="DY18" s="680"/>
      <c r="DZ18" s="680"/>
      <c r="EA18" s="680"/>
      <c r="EB18" s="680"/>
      <c r="EC18" s="689"/>
    </row>
    <row r="19" spans="2:133" ht="11.25" customHeight="1" x14ac:dyDescent="0.15">
      <c r="B19" s="676" t="s">
        <v>279</v>
      </c>
      <c r="C19" s="677"/>
      <c r="D19" s="677"/>
      <c r="E19" s="677"/>
      <c r="F19" s="677"/>
      <c r="G19" s="677"/>
      <c r="H19" s="677"/>
      <c r="I19" s="677"/>
      <c r="J19" s="677"/>
      <c r="K19" s="677"/>
      <c r="L19" s="677"/>
      <c r="M19" s="677"/>
      <c r="N19" s="677"/>
      <c r="O19" s="677"/>
      <c r="P19" s="677"/>
      <c r="Q19" s="678"/>
      <c r="R19" s="679">
        <v>4656943</v>
      </c>
      <c r="S19" s="680"/>
      <c r="T19" s="680"/>
      <c r="U19" s="680"/>
      <c r="V19" s="680"/>
      <c r="W19" s="680"/>
      <c r="X19" s="680"/>
      <c r="Y19" s="681"/>
      <c r="Z19" s="682">
        <v>18.600000000000001</v>
      </c>
      <c r="AA19" s="682"/>
      <c r="AB19" s="682"/>
      <c r="AC19" s="682"/>
      <c r="AD19" s="683">
        <v>4656943</v>
      </c>
      <c r="AE19" s="683"/>
      <c r="AF19" s="683"/>
      <c r="AG19" s="683"/>
      <c r="AH19" s="683"/>
      <c r="AI19" s="683"/>
      <c r="AJ19" s="683"/>
      <c r="AK19" s="683"/>
      <c r="AL19" s="684">
        <v>32.4</v>
      </c>
      <c r="AM19" s="685"/>
      <c r="AN19" s="685"/>
      <c r="AO19" s="686"/>
      <c r="AP19" s="676" t="s">
        <v>280</v>
      </c>
      <c r="AQ19" s="677"/>
      <c r="AR19" s="677"/>
      <c r="AS19" s="677"/>
      <c r="AT19" s="677"/>
      <c r="AU19" s="677"/>
      <c r="AV19" s="677"/>
      <c r="AW19" s="677"/>
      <c r="AX19" s="677"/>
      <c r="AY19" s="677"/>
      <c r="AZ19" s="677"/>
      <c r="BA19" s="677"/>
      <c r="BB19" s="677"/>
      <c r="BC19" s="677"/>
      <c r="BD19" s="677"/>
      <c r="BE19" s="677"/>
      <c r="BF19" s="678"/>
      <c r="BG19" s="679">
        <v>694151</v>
      </c>
      <c r="BH19" s="680"/>
      <c r="BI19" s="680"/>
      <c r="BJ19" s="680"/>
      <c r="BK19" s="680"/>
      <c r="BL19" s="680"/>
      <c r="BM19" s="680"/>
      <c r="BN19" s="681"/>
      <c r="BO19" s="682">
        <v>8</v>
      </c>
      <c r="BP19" s="682"/>
      <c r="BQ19" s="682"/>
      <c r="BR19" s="682"/>
      <c r="BS19" s="688" t="s">
        <v>241</v>
      </c>
      <c r="BT19" s="680"/>
      <c r="BU19" s="680"/>
      <c r="BV19" s="680"/>
      <c r="BW19" s="680"/>
      <c r="BX19" s="680"/>
      <c r="BY19" s="680"/>
      <c r="BZ19" s="680"/>
      <c r="CA19" s="680"/>
      <c r="CB19" s="689"/>
      <c r="CD19" s="694" t="s">
        <v>281</v>
      </c>
      <c r="CE19" s="695"/>
      <c r="CF19" s="695"/>
      <c r="CG19" s="695"/>
      <c r="CH19" s="695"/>
      <c r="CI19" s="695"/>
      <c r="CJ19" s="695"/>
      <c r="CK19" s="695"/>
      <c r="CL19" s="695"/>
      <c r="CM19" s="695"/>
      <c r="CN19" s="695"/>
      <c r="CO19" s="695"/>
      <c r="CP19" s="695"/>
      <c r="CQ19" s="696"/>
      <c r="CR19" s="679" t="s">
        <v>241</v>
      </c>
      <c r="CS19" s="680"/>
      <c r="CT19" s="680"/>
      <c r="CU19" s="680"/>
      <c r="CV19" s="680"/>
      <c r="CW19" s="680"/>
      <c r="CX19" s="680"/>
      <c r="CY19" s="681"/>
      <c r="CZ19" s="682" t="s">
        <v>253</v>
      </c>
      <c r="DA19" s="682"/>
      <c r="DB19" s="682"/>
      <c r="DC19" s="682"/>
      <c r="DD19" s="688" t="s">
        <v>241</v>
      </c>
      <c r="DE19" s="680"/>
      <c r="DF19" s="680"/>
      <c r="DG19" s="680"/>
      <c r="DH19" s="680"/>
      <c r="DI19" s="680"/>
      <c r="DJ19" s="680"/>
      <c r="DK19" s="680"/>
      <c r="DL19" s="680"/>
      <c r="DM19" s="680"/>
      <c r="DN19" s="680"/>
      <c r="DO19" s="680"/>
      <c r="DP19" s="681"/>
      <c r="DQ19" s="688" t="s">
        <v>241</v>
      </c>
      <c r="DR19" s="680"/>
      <c r="DS19" s="680"/>
      <c r="DT19" s="680"/>
      <c r="DU19" s="680"/>
      <c r="DV19" s="680"/>
      <c r="DW19" s="680"/>
      <c r="DX19" s="680"/>
      <c r="DY19" s="680"/>
      <c r="DZ19" s="680"/>
      <c r="EA19" s="680"/>
      <c r="EB19" s="680"/>
      <c r="EC19" s="689"/>
    </row>
    <row r="20" spans="2:133" ht="11.25" customHeight="1" x14ac:dyDescent="0.15">
      <c r="B20" s="676" t="s">
        <v>282</v>
      </c>
      <c r="C20" s="677"/>
      <c r="D20" s="677"/>
      <c r="E20" s="677"/>
      <c r="F20" s="677"/>
      <c r="G20" s="677"/>
      <c r="H20" s="677"/>
      <c r="I20" s="677"/>
      <c r="J20" s="677"/>
      <c r="K20" s="677"/>
      <c r="L20" s="677"/>
      <c r="M20" s="677"/>
      <c r="N20" s="677"/>
      <c r="O20" s="677"/>
      <c r="P20" s="677"/>
      <c r="Q20" s="678"/>
      <c r="R20" s="679">
        <v>230911</v>
      </c>
      <c r="S20" s="680"/>
      <c r="T20" s="680"/>
      <c r="U20" s="680"/>
      <c r="V20" s="680"/>
      <c r="W20" s="680"/>
      <c r="X20" s="680"/>
      <c r="Y20" s="681"/>
      <c r="Z20" s="682">
        <v>0.9</v>
      </c>
      <c r="AA20" s="682"/>
      <c r="AB20" s="682"/>
      <c r="AC20" s="682"/>
      <c r="AD20" s="683" t="s">
        <v>241</v>
      </c>
      <c r="AE20" s="683"/>
      <c r="AF20" s="683"/>
      <c r="AG20" s="683"/>
      <c r="AH20" s="683"/>
      <c r="AI20" s="683"/>
      <c r="AJ20" s="683"/>
      <c r="AK20" s="683"/>
      <c r="AL20" s="684" t="s">
        <v>241</v>
      </c>
      <c r="AM20" s="685"/>
      <c r="AN20" s="685"/>
      <c r="AO20" s="686"/>
      <c r="AP20" s="676" t="s">
        <v>283</v>
      </c>
      <c r="AQ20" s="677"/>
      <c r="AR20" s="677"/>
      <c r="AS20" s="677"/>
      <c r="AT20" s="677"/>
      <c r="AU20" s="677"/>
      <c r="AV20" s="677"/>
      <c r="AW20" s="677"/>
      <c r="AX20" s="677"/>
      <c r="AY20" s="677"/>
      <c r="AZ20" s="677"/>
      <c r="BA20" s="677"/>
      <c r="BB20" s="677"/>
      <c r="BC20" s="677"/>
      <c r="BD20" s="677"/>
      <c r="BE20" s="677"/>
      <c r="BF20" s="678"/>
      <c r="BG20" s="679">
        <v>694151</v>
      </c>
      <c r="BH20" s="680"/>
      <c r="BI20" s="680"/>
      <c r="BJ20" s="680"/>
      <c r="BK20" s="680"/>
      <c r="BL20" s="680"/>
      <c r="BM20" s="680"/>
      <c r="BN20" s="681"/>
      <c r="BO20" s="682">
        <v>8</v>
      </c>
      <c r="BP20" s="682"/>
      <c r="BQ20" s="682"/>
      <c r="BR20" s="682"/>
      <c r="BS20" s="688" t="s">
        <v>241</v>
      </c>
      <c r="BT20" s="680"/>
      <c r="BU20" s="680"/>
      <c r="BV20" s="680"/>
      <c r="BW20" s="680"/>
      <c r="BX20" s="680"/>
      <c r="BY20" s="680"/>
      <c r="BZ20" s="680"/>
      <c r="CA20" s="680"/>
      <c r="CB20" s="689"/>
      <c r="CD20" s="694" t="s">
        <v>284</v>
      </c>
      <c r="CE20" s="695"/>
      <c r="CF20" s="695"/>
      <c r="CG20" s="695"/>
      <c r="CH20" s="695"/>
      <c r="CI20" s="695"/>
      <c r="CJ20" s="695"/>
      <c r="CK20" s="695"/>
      <c r="CL20" s="695"/>
      <c r="CM20" s="695"/>
      <c r="CN20" s="695"/>
      <c r="CO20" s="695"/>
      <c r="CP20" s="695"/>
      <c r="CQ20" s="696"/>
      <c r="CR20" s="679">
        <v>24425286</v>
      </c>
      <c r="CS20" s="680"/>
      <c r="CT20" s="680"/>
      <c r="CU20" s="680"/>
      <c r="CV20" s="680"/>
      <c r="CW20" s="680"/>
      <c r="CX20" s="680"/>
      <c r="CY20" s="681"/>
      <c r="CZ20" s="682">
        <v>100</v>
      </c>
      <c r="DA20" s="682"/>
      <c r="DB20" s="682"/>
      <c r="DC20" s="682"/>
      <c r="DD20" s="688">
        <v>1780402</v>
      </c>
      <c r="DE20" s="680"/>
      <c r="DF20" s="680"/>
      <c r="DG20" s="680"/>
      <c r="DH20" s="680"/>
      <c r="DI20" s="680"/>
      <c r="DJ20" s="680"/>
      <c r="DK20" s="680"/>
      <c r="DL20" s="680"/>
      <c r="DM20" s="680"/>
      <c r="DN20" s="680"/>
      <c r="DO20" s="680"/>
      <c r="DP20" s="681"/>
      <c r="DQ20" s="688">
        <v>16057363</v>
      </c>
      <c r="DR20" s="680"/>
      <c r="DS20" s="680"/>
      <c r="DT20" s="680"/>
      <c r="DU20" s="680"/>
      <c r="DV20" s="680"/>
      <c r="DW20" s="680"/>
      <c r="DX20" s="680"/>
      <c r="DY20" s="680"/>
      <c r="DZ20" s="680"/>
      <c r="EA20" s="680"/>
      <c r="EB20" s="680"/>
      <c r="EC20" s="689"/>
    </row>
    <row r="21" spans="2:133" ht="11.25" customHeight="1" x14ac:dyDescent="0.15">
      <c r="B21" s="676" t="s">
        <v>285</v>
      </c>
      <c r="C21" s="677"/>
      <c r="D21" s="677"/>
      <c r="E21" s="677"/>
      <c r="F21" s="677"/>
      <c r="G21" s="677"/>
      <c r="H21" s="677"/>
      <c r="I21" s="677"/>
      <c r="J21" s="677"/>
      <c r="K21" s="677"/>
      <c r="L21" s="677"/>
      <c r="M21" s="677"/>
      <c r="N21" s="677"/>
      <c r="O21" s="677"/>
      <c r="P21" s="677"/>
      <c r="Q21" s="678"/>
      <c r="R21" s="679" t="s">
        <v>241</v>
      </c>
      <c r="S21" s="680"/>
      <c r="T21" s="680"/>
      <c r="U21" s="680"/>
      <c r="V21" s="680"/>
      <c r="W21" s="680"/>
      <c r="X21" s="680"/>
      <c r="Y21" s="681"/>
      <c r="Z21" s="682" t="s">
        <v>241</v>
      </c>
      <c r="AA21" s="682"/>
      <c r="AB21" s="682"/>
      <c r="AC21" s="682"/>
      <c r="AD21" s="683" t="s">
        <v>187</v>
      </c>
      <c r="AE21" s="683"/>
      <c r="AF21" s="683"/>
      <c r="AG21" s="683"/>
      <c r="AH21" s="683"/>
      <c r="AI21" s="683"/>
      <c r="AJ21" s="683"/>
      <c r="AK21" s="683"/>
      <c r="AL21" s="684" t="s">
        <v>241</v>
      </c>
      <c r="AM21" s="685"/>
      <c r="AN21" s="685"/>
      <c r="AO21" s="686"/>
      <c r="AP21" s="697" t="s">
        <v>286</v>
      </c>
      <c r="AQ21" s="698"/>
      <c r="AR21" s="698"/>
      <c r="AS21" s="698"/>
      <c r="AT21" s="698"/>
      <c r="AU21" s="698"/>
      <c r="AV21" s="698"/>
      <c r="AW21" s="698"/>
      <c r="AX21" s="698"/>
      <c r="AY21" s="698"/>
      <c r="AZ21" s="698"/>
      <c r="BA21" s="698"/>
      <c r="BB21" s="698"/>
      <c r="BC21" s="698"/>
      <c r="BD21" s="698"/>
      <c r="BE21" s="698"/>
      <c r="BF21" s="699"/>
      <c r="BG21" s="679" t="s">
        <v>241</v>
      </c>
      <c r="BH21" s="680"/>
      <c r="BI21" s="680"/>
      <c r="BJ21" s="680"/>
      <c r="BK21" s="680"/>
      <c r="BL21" s="680"/>
      <c r="BM21" s="680"/>
      <c r="BN21" s="681"/>
      <c r="BO21" s="682" t="s">
        <v>241</v>
      </c>
      <c r="BP21" s="682"/>
      <c r="BQ21" s="682"/>
      <c r="BR21" s="682"/>
      <c r="BS21" s="688" t="s">
        <v>241</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15">
      <c r="B22" s="676" t="s">
        <v>287</v>
      </c>
      <c r="C22" s="677"/>
      <c r="D22" s="677"/>
      <c r="E22" s="677"/>
      <c r="F22" s="677"/>
      <c r="G22" s="677"/>
      <c r="H22" s="677"/>
      <c r="I22" s="677"/>
      <c r="J22" s="677"/>
      <c r="K22" s="677"/>
      <c r="L22" s="677"/>
      <c r="M22" s="677"/>
      <c r="N22" s="677"/>
      <c r="O22" s="677"/>
      <c r="P22" s="677"/>
      <c r="Q22" s="678"/>
      <c r="R22" s="679">
        <v>15165052</v>
      </c>
      <c r="S22" s="680"/>
      <c r="T22" s="680"/>
      <c r="U22" s="680"/>
      <c r="V22" s="680"/>
      <c r="W22" s="680"/>
      <c r="X22" s="680"/>
      <c r="Y22" s="681"/>
      <c r="Z22" s="682">
        <v>60.5</v>
      </c>
      <c r="AA22" s="682"/>
      <c r="AB22" s="682"/>
      <c r="AC22" s="682"/>
      <c r="AD22" s="683">
        <v>14239990</v>
      </c>
      <c r="AE22" s="683"/>
      <c r="AF22" s="683"/>
      <c r="AG22" s="683"/>
      <c r="AH22" s="683"/>
      <c r="AI22" s="683"/>
      <c r="AJ22" s="683"/>
      <c r="AK22" s="683"/>
      <c r="AL22" s="684">
        <v>99.2</v>
      </c>
      <c r="AM22" s="685"/>
      <c r="AN22" s="685"/>
      <c r="AO22" s="686"/>
      <c r="AP22" s="697" t="s">
        <v>288</v>
      </c>
      <c r="AQ22" s="698"/>
      <c r="AR22" s="698"/>
      <c r="AS22" s="698"/>
      <c r="AT22" s="698"/>
      <c r="AU22" s="698"/>
      <c r="AV22" s="698"/>
      <c r="AW22" s="698"/>
      <c r="AX22" s="698"/>
      <c r="AY22" s="698"/>
      <c r="AZ22" s="698"/>
      <c r="BA22" s="698"/>
      <c r="BB22" s="698"/>
      <c r="BC22" s="698"/>
      <c r="BD22" s="698"/>
      <c r="BE22" s="698"/>
      <c r="BF22" s="699"/>
      <c r="BG22" s="679" t="s">
        <v>149</v>
      </c>
      <c r="BH22" s="680"/>
      <c r="BI22" s="680"/>
      <c r="BJ22" s="680"/>
      <c r="BK22" s="680"/>
      <c r="BL22" s="680"/>
      <c r="BM22" s="680"/>
      <c r="BN22" s="681"/>
      <c r="BO22" s="682" t="s">
        <v>241</v>
      </c>
      <c r="BP22" s="682"/>
      <c r="BQ22" s="682"/>
      <c r="BR22" s="682"/>
      <c r="BS22" s="688" t="s">
        <v>149</v>
      </c>
      <c r="BT22" s="680"/>
      <c r="BU22" s="680"/>
      <c r="BV22" s="680"/>
      <c r="BW22" s="680"/>
      <c r="BX22" s="680"/>
      <c r="BY22" s="680"/>
      <c r="BZ22" s="680"/>
      <c r="CA22" s="680"/>
      <c r="CB22" s="689"/>
      <c r="CD22" s="661" t="s">
        <v>289</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290</v>
      </c>
      <c r="C23" s="677"/>
      <c r="D23" s="677"/>
      <c r="E23" s="677"/>
      <c r="F23" s="677"/>
      <c r="G23" s="677"/>
      <c r="H23" s="677"/>
      <c r="I23" s="677"/>
      <c r="J23" s="677"/>
      <c r="K23" s="677"/>
      <c r="L23" s="677"/>
      <c r="M23" s="677"/>
      <c r="N23" s="677"/>
      <c r="O23" s="677"/>
      <c r="P23" s="677"/>
      <c r="Q23" s="678"/>
      <c r="R23" s="679">
        <v>11197</v>
      </c>
      <c r="S23" s="680"/>
      <c r="T23" s="680"/>
      <c r="U23" s="680"/>
      <c r="V23" s="680"/>
      <c r="W23" s="680"/>
      <c r="X23" s="680"/>
      <c r="Y23" s="681"/>
      <c r="Z23" s="682">
        <v>0</v>
      </c>
      <c r="AA23" s="682"/>
      <c r="AB23" s="682"/>
      <c r="AC23" s="682"/>
      <c r="AD23" s="683">
        <v>11197</v>
      </c>
      <c r="AE23" s="683"/>
      <c r="AF23" s="683"/>
      <c r="AG23" s="683"/>
      <c r="AH23" s="683"/>
      <c r="AI23" s="683"/>
      <c r="AJ23" s="683"/>
      <c r="AK23" s="683"/>
      <c r="AL23" s="684">
        <v>0.1</v>
      </c>
      <c r="AM23" s="685"/>
      <c r="AN23" s="685"/>
      <c r="AO23" s="686"/>
      <c r="AP23" s="697" t="s">
        <v>291</v>
      </c>
      <c r="AQ23" s="698"/>
      <c r="AR23" s="698"/>
      <c r="AS23" s="698"/>
      <c r="AT23" s="698"/>
      <c r="AU23" s="698"/>
      <c r="AV23" s="698"/>
      <c r="AW23" s="698"/>
      <c r="AX23" s="698"/>
      <c r="AY23" s="698"/>
      <c r="AZ23" s="698"/>
      <c r="BA23" s="698"/>
      <c r="BB23" s="698"/>
      <c r="BC23" s="698"/>
      <c r="BD23" s="698"/>
      <c r="BE23" s="698"/>
      <c r="BF23" s="699"/>
      <c r="BG23" s="679">
        <v>694151</v>
      </c>
      <c r="BH23" s="680"/>
      <c r="BI23" s="680"/>
      <c r="BJ23" s="680"/>
      <c r="BK23" s="680"/>
      <c r="BL23" s="680"/>
      <c r="BM23" s="680"/>
      <c r="BN23" s="681"/>
      <c r="BO23" s="682">
        <v>8</v>
      </c>
      <c r="BP23" s="682"/>
      <c r="BQ23" s="682"/>
      <c r="BR23" s="682"/>
      <c r="BS23" s="688" t="s">
        <v>253</v>
      </c>
      <c r="BT23" s="680"/>
      <c r="BU23" s="680"/>
      <c r="BV23" s="680"/>
      <c r="BW23" s="680"/>
      <c r="BX23" s="680"/>
      <c r="BY23" s="680"/>
      <c r="BZ23" s="680"/>
      <c r="CA23" s="680"/>
      <c r="CB23" s="689"/>
      <c r="CD23" s="661" t="s">
        <v>229</v>
      </c>
      <c r="CE23" s="662"/>
      <c r="CF23" s="662"/>
      <c r="CG23" s="662"/>
      <c r="CH23" s="662"/>
      <c r="CI23" s="662"/>
      <c r="CJ23" s="662"/>
      <c r="CK23" s="662"/>
      <c r="CL23" s="662"/>
      <c r="CM23" s="662"/>
      <c r="CN23" s="662"/>
      <c r="CO23" s="662"/>
      <c r="CP23" s="662"/>
      <c r="CQ23" s="663"/>
      <c r="CR23" s="661" t="s">
        <v>292</v>
      </c>
      <c r="CS23" s="662"/>
      <c r="CT23" s="662"/>
      <c r="CU23" s="662"/>
      <c r="CV23" s="662"/>
      <c r="CW23" s="662"/>
      <c r="CX23" s="662"/>
      <c r="CY23" s="663"/>
      <c r="CZ23" s="661" t="s">
        <v>293</v>
      </c>
      <c r="DA23" s="662"/>
      <c r="DB23" s="662"/>
      <c r="DC23" s="663"/>
      <c r="DD23" s="661" t="s">
        <v>294</v>
      </c>
      <c r="DE23" s="662"/>
      <c r="DF23" s="662"/>
      <c r="DG23" s="662"/>
      <c r="DH23" s="662"/>
      <c r="DI23" s="662"/>
      <c r="DJ23" s="662"/>
      <c r="DK23" s="663"/>
      <c r="DL23" s="709" t="s">
        <v>295</v>
      </c>
      <c r="DM23" s="710"/>
      <c r="DN23" s="710"/>
      <c r="DO23" s="710"/>
      <c r="DP23" s="710"/>
      <c r="DQ23" s="710"/>
      <c r="DR23" s="710"/>
      <c r="DS23" s="710"/>
      <c r="DT23" s="710"/>
      <c r="DU23" s="710"/>
      <c r="DV23" s="711"/>
      <c r="DW23" s="661" t="s">
        <v>296</v>
      </c>
      <c r="DX23" s="662"/>
      <c r="DY23" s="662"/>
      <c r="DZ23" s="662"/>
      <c r="EA23" s="662"/>
      <c r="EB23" s="662"/>
      <c r="EC23" s="663"/>
    </row>
    <row r="24" spans="2:133" ht="11.25" customHeight="1" x14ac:dyDescent="0.15">
      <c r="B24" s="676" t="s">
        <v>297</v>
      </c>
      <c r="C24" s="677"/>
      <c r="D24" s="677"/>
      <c r="E24" s="677"/>
      <c r="F24" s="677"/>
      <c r="G24" s="677"/>
      <c r="H24" s="677"/>
      <c r="I24" s="677"/>
      <c r="J24" s="677"/>
      <c r="K24" s="677"/>
      <c r="L24" s="677"/>
      <c r="M24" s="677"/>
      <c r="N24" s="677"/>
      <c r="O24" s="677"/>
      <c r="P24" s="677"/>
      <c r="Q24" s="678"/>
      <c r="R24" s="679">
        <v>249720</v>
      </c>
      <c r="S24" s="680"/>
      <c r="T24" s="680"/>
      <c r="U24" s="680"/>
      <c r="V24" s="680"/>
      <c r="W24" s="680"/>
      <c r="X24" s="680"/>
      <c r="Y24" s="681"/>
      <c r="Z24" s="682">
        <v>1</v>
      </c>
      <c r="AA24" s="682"/>
      <c r="AB24" s="682"/>
      <c r="AC24" s="682"/>
      <c r="AD24" s="683" t="s">
        <v>253</v>
      </c>
      <c r="AE24" s="683"/>
      <c r="AF24" s="683"/>
      <c r="AG24" s="683"/>
      <c r="AH24" s="683"/>
      <c r="AI24" s="683"/>
      <c r="AJ24" s="683"/>
      <c r="AK24" s="683"/>
      <c r="AL24" s="684" t="s">
        <v>241</v>
      </c>
      <c r="AM24" s="685"/>
      <c r="AN24" s="685"/>
      <c r="AO24" s="686"/>
      <c r="AP24" s="697" t="s">
        <v>298</v>
      </c>
      <c r="AQ24" s="698"/>
      <c r="AR24" s="698"/>
      <c r="AS24" s="698"/>
      <c r="AT24" s="698"/>
      <c r="AU24" s="698"/>
      <c r="AV24" s="698"/>
      <c r="AW24" s="698"/>
      <c r="AX24" s="698"/>
      <c r="AY24" s="698"/>
      <c r="AZ24" s="698"/>
      <c r="BA24" s="698"/>
      <c r="BB24" s="698"/>
      <c r="BC24" s="698"/>
      <c r="BD24" s="698"/>
      <c r="BE24" s="698"/>
      <c r="BF24" s="699"/>
      <c r="BG24" s="679" t="s">
        <v>253</v>
      </c>
      <c r="BH24" s="680"/>
      <c r="BI24" s="680"/>
      <c r="BJ24" s="680"/>
      <c r="BK24" s="680"/>
      <c r="BL24" s="680"/>
      <c r="BM24" s="680"/>
      <c r="BN24" s="681"/>
      <c r="BO24" s="682" t="s">
        <v>241</v>
      </c>
      <c r="BP24" s="682"/>
      <c r="BQ24" s="682"/>
      <c r="BR24" s="682"/>
      <c r="BS24" s="688" t="s">
        <v>149</v>
      </c>
      <c r="BT24" s="680"/>
      <c r="BU24" s="680"/>
      <c r="BV24" s="680"/>
      <c r="BW24" s="680"/>
      <c r="BX24" s="680"/>
      <c r="BY24" s="680"/>
      <c r="BZ24" s="680"/>
      <c r="CA24" s="680"/>
      <c r="CB24" s="689"/>
      <c r="CD24" s="690" t="s">
        <v>299</v>
      </c>
      <c r="CE24" s="691"/>
      <c r="CF24" s="691"/>
      <c r="CG24" s="691"/>
      <c r="CH24" s="691"/>
      <c r="CI24" s="691"/>
      <c r="CJ24" s="691"/>
      <c r="CK24" s="691"/>
      <c r="CL24" s="691"/>
      <c r="CM24" s="691"/>
      <c r="CN24" s="691"/>
      <c r="CO24" s="691"/>
      <c r="CP24" s="691"/>
      <c r="CQ24" s="692"/>
      <c r="CR24" s="668">
        <v>12327575</v>
      </c>
      <c r="CS24" s="669"/>
      <c r="CT24" s="669"/>
      <c r="CU24" s="669"/>
      <c r="CV24" s="669"/>
      <c r="CW24" s="669"/>
      <c r="CX24" s="669"/>
      <c r="CY24" s="670"/>
      <c r="CZ24" s="673">
        <v>50.5</v>
      </c>
      <c r="DA24" s="674"/>
      <c r="DB24" s="674"/>
      <c r="DC24" s="693"/>
      <c r="DD24" s="712">
        <v>7392544</v>
      </c>
      <c r="DE24" s="669"/>
      <c r="DF24" s="669"/>
      <c r="DG24" s="669"/>
      <c r="DH24" s="669"/>
      <c r="DI24" s="669"/>
      <c r="DJ24" s="669"/>
      <c r="DK24" s="670"/>
      <c r="DL24" s="712">
        <v>7363884</v>
      </c>
      <c r="DM24" s="669"/>
      <c r="DN24" s="669"/>
      <c r="DO24" s="669"/>
      <c r="DP24" s="669"/>
      <c r="DQ24" s="669"/>
      <c r="DR24" s="669"/>
      <c r="DS24" s="669"/>
      <c r="DT24" s="669"/>
      <c r="DU24" s="669"/>
      <c r="DV24" s="670"/>
      <c r="DW24" s="673">
        <v>47.7</v>
      </c>
      <c r="DX24" s="674"/>
      <c r="DY24" s="674"/>
      <c r="DZ24" s="674"/>
      <c r="EA24" s="674"/>
      <c r="EB24" s="674"/>
      <c r="EC24" s="675"/>
    </row>
    <row r="25" spans="2:133" ht="11.25" customHeight="1" x14ac:dyDescent="0.15">
      <c r="B25" s="676" t="s">
        <v>300</v>
      </c>
      <c r="C25" s="677"/>
      <c r="D25" s="677"/>
      <c r="E25" s="677"/>
      <c r="F25" s="677"/>
      <c r="G25" s="677"/>
      <c r="H25" s="677"/>
      <c r="I25" s="677"/>
      <c r="J25" s="677"/>
      <c r="K25" s="677"/>
      <c r="L25" s="677"/>
      <c r="M25" s="677"/>
      <c r="N25" s="677"/>
      <c r="O25" s="677"/>
      <c r="P25" s="677"/>
      <c r="Q25" s="678"/>
      <c r="R25" s="679">
        <v>358979</v>
      </c>
      <c r="S25" s="680"/>
      <c r="T25" s="680"/>
      <c r="U25" s="680"/>
      <c r="V25" s="680"/>
      <c r="W25" s="680"/>
      <c r="X25" s="680"/>
      <c r="Y25" s="681"/>
      <c r="Z25" s="682">
        <v>1.4</v>
      </c>
      <c r="AA25" s="682"/>
      <c r="AB25" s="682"/>
      <c r="AC25" s="682"/>
      <c r="AD25" s="683">
        <v>93977</v>
      </c>
      <c r="AE25" s="683"/>
      <c r="AF25" s="683"/>
      <c r="AG25" s="683"/>
      <c r="AH25" s="683"/>
      <c r="AI25" s="683"/>
      <c r="AJ25" s="683"/>
      <c r="AK25" s="683"/>
      <c r="AL25" s="684">
        <v>0.7</v>
      </c>
      <c r="AM25" s="685"/>
      <c r="AN25" s="685"/>
      <c r="AO25" s="686"/>
      <c r="AP25" s="697" t="s">
        <v>301</v>
      </c>
      <c r="AQ25" s="698"/>
      <c r="AR25" s="698"/>
      <c r="AS25" s="698"/>
      <c r="AT25" s="698"/>
      <c r="AU25" s="698"/>
      <c r="AV25" s="698"/>
      <c r="AW25" s="698"/>
      <c r="AX25" s="698"/>
      <c r="AY25" s="698"/>
      <c r="AZ25" s="698"/>
      <c r="BA25" s="698"/>
      <c r="BB25" s="698"/>
      <c r="BC25" s="698"/>
      <c r="BD25" s="698"/>
      <c r="BE25" s="698"/>
      <c r="BF25" s="699"/>
      <c r="BG25" s="679" t="s">
        <v>253</v>
      </c>
      <c r="BH25" s="680"/>
      <c r="BI25" s="680"/>
      <c r="BJ25" s="680"/>
      <c r="BK25" s="680"/>
      <c r="BL25" s="680"/>
      <c r="BM25" s="680"/>
      <c r="BN25" s="681"/>
      <c r="BO25" s="682" t="s">
        <v>187</v>
      </c>
      <c r="BP25" s="682"/>
      <c r="BQ25" s="682"/>
      <c r="BR25" s="682"/>
      <c r="BS25" s="688" t="s">
        <v>241</v>
      </c>
      <c r="BT25" s="680"/>
      <c r="BU25" s="680"/>
      <c r="BV25" s="680"/>
      <c r="BW25" s="680"/>
      <c r="BX25" s="680"/>
      <c r="BY25" s="680"/>
      <c r="BZ25" s="680"/>
      <c r="CA25" s="680"/>
      <c r="CB25" s="689"/>
      <c r="CD25" s="694" t="s">
        <v>302</v>
      </c>
      <c r="CE25" s="695"/>
      <c r="CF25" s="695"/>
      <c r="CG25" s="695"/>
      <c r="CH25" s="695"/>
      <c r="CI25" s="695"/>
      <c r="CJ25" s="695"/>
      <c r="CK25" s="695"/>
      <c r="CL25" s="695"/>
      <c r="CM25" s="695"/>
      <c r="CN25" s="695"/>
      <c r="CO25" s="695"/>
      <c r="CP25" s="695"/>
      <c r="CQ25" s="696"/>
      <c r="CR25" s="679">
        <v>3755021</v>
      </c>
      <c r="CS25" s="715"/>
      <c r="CT25" s="715"/>
      <c r="CU25" s="715"/>
      <c r="CV25" s="715"/>
      <c r="CW25" s="715"/>
      <c r="CX25" s="715"/>
      <c r="CY25" s="716"/>
      <c r="CZ25" s="684">
        <v>15.4</v>
      </c>
      <c r="DA25" s="713"/>
      <c r="DB25" s="713"/>
      <c r="DC25" s="717"/>
      <c r="DD25" s="688">
        <v>3446381</v>
      </c>
      <c r="DE25" s="715"/>
      <c r="DF25" s="715"/>
      <c r="DG25" s="715"/>
      <c r="DH25" s="715"/>
      <c r="DI25" s="715"/>
      <c r="DJ25" s="715"/>
      <c r="DK25" s="716"/>
      <c r="DL25" s="688">
        <v>3428658</v>
      </c>
      <c r="DM25" s="715"/>
      <c r="DN25" s="715"/>
      <c r="DO25" s="715"/>
      <c r="DP25" s="715"/>
      <c r="DQ25" s="715"/>
      <c r="DR25" s="715"/>
      <c r="DS25" s="715"/>
      <c r="DT25" s="715"/>
      <c r="DU25" s="715"/>
      <c r="DV25" s="716"/>
      <c r="DW25" s="684">
        <v>22.2</v>
      </c>
      <c r="DX25" s="713"/>
      <c r="DY25" s="713"/>
      <c r="DZ25" s="713"/>
      <c r="EA25" s="713"/>
      <c r="EB25" s="713"/>
      <c r="EC25" s="714"/>
    </row>
    <row r="26" spans="2:133" ht="11.25" customHeight="1" x14ac:dyDescent="0.15">
      <c r="B26" s="676" t="s">
        <v>303</v>
      </c>
      <c r="C26" s="677"/>
      <c r="D26" s="677"/>
      <c r="E26" s="677"/>
      <c r="F26" s="677"/>
      <c r="G26" s="677"/>
      <c r="H26" s="677"/>
      <c r="I26" s="677"/>
      <c r="J26" s="677"/>
      <c r="K26" s="677"/>
      <c r="L26" s="677"/>
      <c r="M26" s="677"/>
      <c r="N26" s="677"/>
      <c r="O26" s="677"/>
      <c r="P26" s="677"/>
      <c r="Q26" s="678"/>
      <c r="R26" s="679">
        <v>36514</v>
      </c>
      <c r="S26" s="680"/>
      <c r="T26" s="680"/>
      <c r="U26" s="680"/>
      <c r="V26" s="680"/>
      <c r="W26" s="680"/>
      <c r="X26" s="680"/>
      <c r="Y26" s="681"/>
      <c r="Z26" s="682">
        <v>0.1</v>
      </c>
      <c r="AA26" s="682"/>
      <c r="AB26" s="682"/>
      <c r="AC26" s="682"/>
      <c r="AD26" s="683" t="s">
        <v>187</v>
      </c>
      <c r="AE26" s="683"/>
      <c r="AF26" s="683"/>
      <c r="AG26" s="683"/>
      <c r="AH26" s="683"/>
      <c r="AI26" s="683"/>
      <c r="AJ26" s="683"/>
      <c r="AK26" s="683"/>
      <c r="AL26" s="684" t="s">
        <v>241</v>
      </c>
      <c r="AM26" s="685"/>
      <c r="AN26" s="685"/>
      <c r="AO26" s="686"/>
      <c r="AP26" s="697" t="s">
        <v>304</v>
      </c>
      <c r="AQ26" s="718"/>
      <c r="AR26" s="718"/>
      <c r="AS26" s="718"/>
      <c r="AT26" s="718"/>
      <c r="AU26" s="718"/>
      <c r="AV26" s="718"/>
      <c r="AW26" s="718"/>
      <c r="AX26" s="718"/>
      <c r="AY26" s="718"/>
      <c r="AZ26" s="718"/>
      <c r="BA26" s="718"/>
      <c r="BB26" s="718"/>
      <c r="BC26" s="718"/>
      <c r="BD26" s="718"/>
      <c r="BE26" s="718"/>
      <c r="BF26" s="699"/>
      <c r="BG26" s="679" t="s">
        <v>241</v>
      </c>
      <c r="BH26" s="680"/>
      <c r="BI26" s="680"/>
      <c r="BJ26" s="680"/>
      <c r="BK26" s="680"/>
      <c r="BL26" s="680"/>
      <c r="BM26" s="680"/>
      <c r="BN26" s="681"/>
      <c r="BO26" s="682" t="s">
        <v>253</v>
      </c>
      <c r="BP26" s="682"/>
      <c r="BQ26" s="682"/>
      <c r="BR26" s="682"/>
      <c r="BS26" s="688" t="s">
        <v>253</v>
      </c>
      <c r="BT26" s="680"/>
      <c r="BU26" s="680"/>
      <c r="BV26" s="680"/>
      <c r="BW26" s="680"/>
      <c r="BX26" s="680"/>
      <c r="BY26" s="680"/>
      <c r="BZ26" s="680"/>
      <c r="CA26" s="680"/>
      <c r="CB26" s="689"/>
      <c r="CD26" s="694" t="s">
        <v>305</v>
      </c>
      <c r="CE26" s="695"/>
      <c r="CF26" s="695"/>
      <c r="CG26" s="695"/>
      <c r="CH26" s="695"/>
      <c r="CI26" s="695"/>
      <c r="CJ26" s="695"/>
      <c r="CK26" s="695"/>
      <c r="CL26" s="695"/>
      <c r="CM26" s="695"/>
      <c r="CN26" s="695"/>
      <c r="CO26" s="695"/>
      <c r="CP26" s="695"/>
      <c r="CQ26" s="696"/>
      <c r="CR26" s="679">
        <v>2477035</v>
      </c>
      <c r="CS26" s="680"/>
      <c r="CT26" s="680"/>
      <c r="CU26" s="680"/>
      <c r="CV26" s="680"/>
      <c r="CW26" s="680"/>
      <c r="CX26" s="680"/>
      <c r="CY26" s="681"/>
      <c r="CZ26" s="684">
        <v>10.1</v>
      </c>
      <c r="DA26" s="713"/>
      <c r="DB26" s="713"/>
      <c r="DC26" s="717"/>
      <c r="DD26" s="688">
        <v>2245584</v>
      </c>
      <c r="DE26" s="680"/>
      <c r="DF26" s="680"/>
      <c r="DG26" s="680"/>
      <c r="DH26" s="680"/>
      <c r="DI26" s="680"/>
      <c r="DJ26" s="680"/>
      <c r="DK26" s="681"/>
      <c r="DL26" s="688" t="s">
        <v>241</v>
      </c>
      <c r="DM26" s="680"/>
      <c r="DN26" s="680"/>
      <c r="DO26" s="680"/>
      <c r="DP26" s="680"/>
      <c r="DQ26" s="680"/>
      <c r="DR26" s="680"/>
      <c r="DS26" s="680"/>
      <c r="DT26" s="680"/>
      <c r="DU26" s="680"/>
      <c r="DV26" s="681"/>
      <c r="DW26" s="684" t="s">
        <v>241</v>
      </c>
      <c r="DX26" s="713"/>
      <c r="DY26" s="713"/>
      <c r="DZ26" s="713"/>
      <c r="EA26" s="713"/>
      <c r="EB26" s="713"/>
      <c r="EC26" s="714"/>
    </row>
    <row r="27" spans="2:133" ht="11.25" customHeight="1" x14ac:dyDescent="0.15">
      <c r="B27" s="676" t="s">
        <v>306</v>
      </c>
      <c r="C27" s="677"/>
      <c r="D27" s="677"/>
      <c r="E27" s="677"/>
      <c r="F27" s="677"/>
      <c r="G27" s="677"/>
      <c r="H27" s="677"/>
      <c r="I27" s="677"/>
      <c r="J27" s="677"/>
      <c r="K27" s="677"/>
      <c r="L27" s="677"/>
      <c r="M27" s="677"/>
      <c r="N27" s="677"/>
      <c r="O27" s="677"/>
      <c r="P27" s="677"/>
      <c r="Q27" s="678"/>
      <c r="R27" s="679">
        <v>4109795</v>
      </c>
      <c r="S27" s="680"/>
      <c r="T27" s="680"/>
      <c r="U27" s="680"/>
      <c r="V27" s="680"/>
      <c r="W27" s="680"/>
      <c r="X27" s="680"/>
      <c r="Y27" s="681"/>
      <c r="Z27" s="682">
        <v>16.399999999999999</v>
      </c>
      <c r="AA27" s="682"/>
      <c r="AB27" s="682"/>
      <c r="AC27" s="682"/>
      <c r="AD27" s="683" t="s">
        <v>241</v>
      </c>
      <c r="AE27" s="683"/>
      <c r="AF27" s="683"/>
      <c r="AG27" s="683"/>
      <c r="AH27" s="683"/>
      <c r="AI27" s="683"/>
      <c r="AJ27" s="683"/>
      <c r="AK27" s="683"/>
      <c r="AL27" s="684" t="s">
        <v>253</v>
      </c>
      <c r="AM27" s="685"/>
      <c r="AN27" s="685"/>
      <c r="AO27" s="686"/>
      <c r="AP27" s="676" t="s">
        <v>307</v>
      </c>
      <c r="AQ27" s="677"/>
      <c r="AR27" s="677"/>
      <c r="AS27" s="677"/>
      <c r="AT27" s="677"/>
      <c r="AU27" s="677"/>
      <c r="AV27" s="677"/>
      <c r="AW27" s="677"/>
      <c r="AX27" s="677"/>
      <c r="AY27" s="677"/>
      <c r="AZ27" s="677"/>
      <c r="BA27" s="677"/>
      <c r="BB27" s="677"/>
      <c r="BC27" s="677"/>
      <c r="BD27" s="677"/>
      <c r="BE27" s="677"/>
      <c r="BF27" s="678"/>
      <c r="BG27" s="679">
        <v>8721695</v>
      </c>
      <c r="BH27" s="680"/>
      <c r="BI27" s="680"/>
      <c r="BJ27" s="680"/>
      <c r="BK27" s="680"/>
      <c r="BL27" s="680"/>
      <c r="BM27" s="680"/>
      <c r="BN27" s="681"/>
      <c r="BO27" s="682">
        <v>100</v>
      </c>
      <c r="BP27" s="682"/>
      <c r="BQ27" s="682"/>
      <c r="BR27" s="682"/>
      <c r="BS27" s="688">
        <v>94707</v>
      </c>
      <c r="BT27" s="680"/>
      <c r="BU27" s="680"/>
      <c r="BV27" s="680"/>
      <c r="BW27" s="680"/>
      <c r="BX27" s="680"/>
      <c r="BY27" s="680"/>
      <c r="BZ27" s="680"/>
      <c r="CA27" s="680"/>
      <c r="CB27" s="689"/>
      <c r="CD27" s="694" t="s">
        <v>308</v>
      </c>
      <c r="CE27" s="695"/>
      <c r="CF27" s="695"/>
      <c r="CG27" s="695"/>
      <c r="CH27" s="695"/>
      <c r="CI27" s="695"/>
      <c r="CJ27" s="695"/>
      <c r="CK27" s="695"/>
      <c r="CL27" s="695"/>
      <c r="CM27" s="695"/>
      <c r="CN27" s="695"/>
      <c r="CO27" s="695"/>
      <c r="CP27" s="695"/>
      <c r="CQ27" s="696"/>
      <c r="CR27" s="679">
        <v>6649800</v>
      </c>
      <c r="CS27" s="715"/>
      <c r="CT27" s="715"/>
      <c r="CU27" s="715"/>
      <c r="CV27" s="715"/>
      <c r="CW27" s="715"/>
      <c r="CX27" s="715"/>
      <c r="CY27" s="716"/>
      <c r="CZ27" s="684">
        <v>27.2</v>
      </c>
      <c r="DA27" s="713"/>
      <c r="DB27" s="713"/>
      <c r="DC27" s="717"/>
      <c r="DD27" s="688">
        <v>2023409</v>
      </c>
      <c r="DE27" s="715"/>
      <c r="DF27" s="715"/>
      <c r="DG27" s="715"/>
      <c r="DH27" s="715"/>
      <c r="DI27" s="715"/>
      <c r="DJ27" s="715"/>
      <c r="DK27" s="716"/>
      <c r="DL27" s="688">
        <v>2013864</v>
      </c>
      <c r="DM27" s="715"/>
      <c r="DN27" s="715"/>
      <c r="DO27" s="715"/>
      <c r="DP27" s="715"/>
      <c r="DQ27" s="715"/>
      <c r="DR27" s="715"/>
      <c r="DS27" s="715"/>
      <c r="DT27" s="715"/>
      <c r="DU27" s="715"/>
      <c r="DV27" s="716"/>
      <c r="DW27" s="684">
        <v>13</v>
      </c>
      <c r="DX27" s="713"/>
      <c r="DY27" s="713"/>
      <c r="DZ27" s="713"/>
      <c r="EA27" s="713"/>
      <c r="EB27" s="713"/>
      <c r="EC27" s="714"/>
    </row>
    <row r="28" spans="2:133" ht="11.25" customHeight="1" x14ac:dyDescent="0.15">
      <c r="B28" s="721" t="s">
        <v>309</v>
      </c>
      <c r="C28" s="722"/>
      <c r="D28" s="722"/>
      <c r="E28" s="722"/>
      <c r="F28" s="722"/>
      <c r="G28" s="722"/>
      <c r="H28" s="722"/>
      <c r="I28" s="722"/>
      <c r="J28" s="722"/>
      <c r="K28" s="722"/>
      <c r="L28" s="722"/>
      <c r="M28" s="722"/>
      <c r="N28" s="722"/>
      <c r="O28" s="722"/>
      <c r="P28" s="722"/>
      <c r="Q28" s="723"/>
      <c r="R28" s="679" t="s">
        <v>241</v>
      </c>
      <c r="S28" s="680"/>
      <c r="T28" s="680"/>
      <c r="U28" s="680"/>
      <c r="V28" s="680"/>
      <c r="W28" s="680"/>
      <c r="X28" s="680"/>
      <c r="Y28" s="681"/>
      <c r="Z28" s="682" t="s">
        <v>253</v>
      </c>
      <c r="AA28" s="682"/>
      <c r="AB28" s="682"/>
      <c r="AC28" s="682"/>
      <c r="AD28" s="683" t="s">
        <v>241</v>
      </c>
      <c r="AE28" s="683"/>
      <c r="AF28" s="683"/>
      <c r="AG28" s="683"/>
      <c r="AH28" s="683"/>
      <c r="AI28" s="683"/>
      <c r="AJ28" s="683"/>
      <c r="AK28" s="683"/>
      <c r="AL28" s="684" t="s">
        <v>253</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310</v>
      </c>
      <c r="CE28" s="695"/>
      <c r="CF28" s="695"/>
      <c r="CG28" s="695"/>
      <c r="CH28" s="695"/>
      <c r="CI28" s="695"/>
      <c r="CJ28" s="695"/>
      <c r="CK28" s="695"/>
      <c r="CL28" s="695"/>
      <c r="CM28" s="695"/>
      <c r="CN28" s="695"/>
      <c r="CO28" s="695"/>
      <c r="CP28" s="695"/>
      <c r="CQ28" s="696"/>
      <c r="CR28" s="679">
        <v>1922754</v>
      </c>
      <c r="CS28" s="680"/>
      <c r="CT28" s="680"/>
      <c r="CU28" s="680"/>
      <c r="CV28" s="680"/>
      <c r="CW28" s="680"/>
      <c r="CX28" s="680"/>
      <c r="CY28" s="681"/>
      <c r="CZ28" s="684">
        <v>7.9</v>
      </c>
      <c r="DA28" s="713"/>
      <c r="DB28" s="713"/>
      <c r="DC28" s="717"/>
      <c r="DD28" s="688">
        <v>1922754</v>
      </c>
      <c r="DE28" s="680"/>
      <c r="DF28" s="680"/>
      <c r="DG28" s="680"/>
      <c r="DH28" s="680"/>
      <c r="DI28" s="680"/>
      <c r="DJ28" s="680"/>
      <c r="DK28" s="681"/>
      <c r="DL28" s="688">
        <v>1921362</v>
      </c>
      <c r="DM28" s="680"/>
      <c r="DN28" s="680"/>
      <c r="DO28" s="680"/>
      <c r="DP28" s="680"/>
      <c r="DQ28" s="680"/>
      <c r="DR28" s="680"/>
      <c r="DS28" s="680"/>
      <c r="DT28" s="680"/>
      <c r="DU28" s="680"/>
      <c r="DV28" s="681"/>
      <c r="DW28" s="684">
        <v>12.4</v>
      </c>
      <c r="DX28" s="713"/>
      <c r="DY28" s="713"/>
      <c r="DZ28" s="713"/>
      <c r="EA28" s="713"/>
      <c r="EB28" s="713"/>
      <c r="EC28" s="714"/>
    </row>
    <row r="29" spans="2:133" ht="11.25" customHeight="1" x14ac:dyDescent="0.15">
      <c r="B29" s="676" t="s">
        <v>311</v>
      </c>
      <c r="C29" s="677"/>
      <c r="D29" s="677"/>
      <c r="E29" s="677"/>
      <c r="F29" s="677"/>
      <c r="G29" s="677"/>
      <c r="H29" s="677"/>
      <c r="I29" s="677"/>
      <c r="J29" s="677"/>
      <c r="K29" s="677"/>
      <c r="L29" s="677"/>
      <c r="M29" s="677"/>
      <c r="N29" s="677"/>
      <c r="O29" s="677"/>
      <c r="P29" s="677"/>
      <c r="Q29" s="678"/>
      <c r="R29" s="679">
        <v>1690630</v>
      </c>
      <c r="S29" s="680"/>
      <c r="T29" s="680"/>
      <c r="U29" s="680"/>
      <c r="V29" s="680"/>
      <c r="W29" s="680"/>
      <c r="X29" s="680"/>
      <c r="Y29" s="681"/>
      <c r="Z29" s="682">
        <v>6.7</v>
      </c>
      <c r="AA29" s="682"/>
      <c r="AB29" s="682"/>
      <c r="AC29" s="682"/>
      <c r="AD29" s="683" t="s">
        <v>241</v>
      </c>
      <c r="AE29" s="683"/>
      <c r="AF29" s="683"/>
      <c r="AG29" s="683"/>
      <c r="AH29" s="683"/>
      <c r="AI29" s="683"/>
      <c r="AJ29" s="683"/>
      <c r="AK29" s="683"/>
      <c r="AL29" s="684" t="s">
        <v>149</v>
      </c>
      <c r="AM29" s="685"/>
      <c r="AN29" s="685"/>
      <c r="AO29" s="686"/>
      <c r="AP29" s="658" t="s">
        <v>229</v>
      </c>
      <c r="AQ29" s="659"/>
      <c r="AR29" s="659"/>
      <c r="AS29" s="659"/>
      <c r="AT29" s="659"/>
      <c r="AU29" s="659"/>
      <c r="AV29" s="659"/>
      <c r="AW29" s="659"/>
      <c r="AX29" s="659"/>
      <c r="AY29" s="659"/>
      <c r="AZ29" s="659"/>
      <c r="BA29" s="659"/>
      <c r="BB29" s="659"/>
      <c r="BC29" s="659"/>
      <c r="BD29" s="659"/>
      <c r="BE29" s="659"/>
      <c r="BF29" s="660"/>
      <c r="BG29" s="658" t="s">
        <v>312</v>
      </c>
      <c r="BH29" s="719"/>
      <c r="BI29" s="719"/>
      <c r="BJ29" s="719"/>
      <c r="BK29" s="719"/>
      <c r="BL29" s="719"/>
      <c r="BM29" s="719"/>
      <c r="BN29" s="719"/>
      <c r="BO29" s="719"/>
      <c r="BP29" s="719"/>
      <c r="BQ29" s="720"/>
      <c r="BR29" s="658" t="s">
        <v>313</v>
      </c>
      <c r="BS29" s="719"/>
      <c r="BT29" s="719"/>
      <c r="BU29" s="719"/>
      <c r="BV29" s="719"/>
      <c r="BW29" s="719"/>
      <c r="BX29" s="719"/>
      <c r="BY29" s="719"/>
      <c r="BZ29" s="719"/>
      <c r="CA29" s="719"/>
      <c r="CB29" s="720"/>
      <c r="CD29" s="742" t="s">
        <v>314</v>
      </c>
      <c r="CE29" s="743"/>
      <c r="CF29" s="694" t="s">
        <v>315</v>
      </c>
      <c r="CG29" s="695"/>
      <c r="CH29" s="695"/>
      <c r="CI29" s="695"/>
      <c r="CJ29" s="695"/>
      <c r="CK29" s="695"/>
      <c r="CL29" s="695"/>
      <c r="CM29" s="695"/>
      <c r="CN29" s="695"/>
      <c r="CO29" s="695"/>
      <c r="CP29" s="695"/>
      <c r="CQ29" s="696"/>
      <c r="CR29" s="679">
        <v>1920723</v>
      </c>
      <c r="CS29" s="715"/>
      <c r="CT29" s="715"/>
      <c r="CU29" s="715"/>
      <c r="CV29" s="715"/>
      <c r="CW29" s="715"/>
      <c r="CX29" s="715"/>
      <c r="CY29" s="716"/>
      <c r="CZ29" s="684">
        <v>7.9</v>
      </c>
      <c r="DA29" s="713"/>
      <c r="DB29" s="713"/>
      <c r="DC29" s="717"/>
      <c r="DD29" s="688">
        <v>1920723</v>
      </c>
      <c r="DE29" s="715"/>
      <c r="DF29" s="715"/>
      <c r="DG29" s="715"/>
      <c r="DH29" s="715"/>
      <c r="DI29" s="715"/>
      <c r="DJ29" s="715"/>
      <c r="DK29" s="716"/>
      <c r="DL29" s="688">
        <v>1919331</v>
      </c>
      <c r="DM29" s="715"/>
      <c r="DN29" s="715"/>
      <c r="DO29" s="715"/>
      <c r="DP29" s="715"/>
      <c r="DQ29" s="715"/>
      <c r="DR29" s="715"/>
      <c r="DS29" s="715"/>
      <c r="DT29" s="715"/>
      <c r="DU29" s="715"/>
      <c r="DV29" s="716"/>
      <c r="DW29" s="684">
        <v>12.4</v>
      </c>
      <c r="DX29" s="713"/>
      <c r="DY29" s="713"/>
      <c r="DZ29" s="713"/>
      <c r="EA29" s="713"/>
      <c r="EB29" s="713"/>
      <c r="EC29" s="714"/>
    </row>
    <row r="30" spans="2:133" ht="11.25" customHeight="1" x14ac:dyDescent="0.15">
      <c r="B30" s="676" t="s">
        <v>316</v>
      </c>
      <c r="C30" s="677"/>
      <c r="D30" s="677"/>
      <c r="E30" s="677"/>
      <c r="F30" s="677"/>
      <c r="G30" s="677"/>
      <c r="H30" s="677"/>
      <c r="I30" s="677"/>
      <c r="J30" s="677"/>
      <c r="K30" s="677"/>
      <c r="L30" s="677"/>
      <c r="M30" s="677"/>
      <c r="N30" s="677"/>
      <c r="O30" s="677"/>
      <c r="P30" s="677"/>
      <c r="Q30" s="678"/>
      <c r="R30" s="679">
        <v>25808</v>
      </c>
      <c r="S30" s="680"/>
      <c r="T30" s="680"/>
      <c r="U30" s="680"/>
      <c r="V30" s="680"/>
      <c r="W30" s="680"/>
      <c r="X30" s="680"/>
      <c r="Y30" s="681"/>
      <c r="Z30" s="682">
        <v>0.1</v>
      </c>
      <c r="AA30" s="682"/>
      <c r="AB30" s="682"/>
      <c r="AC30" s="682"/>
      <c r="AD30" s="683">
        <v>12816</v>
      </c>
      <c r="AE30" s="683"/>
      <c r="AF30" s="683"/>
      <c r="AG30" s="683"/>
      <c r="AH30" s="683"/>
      <c r="AI30" s="683"/>
      <c r="AJ30" s="683"/>
      <c r="AK30" s="683"/>
      <c r="AL30" s="684">
        <v>0.1</v>
      </c>
      <c r="AM30" s="685"/>
      <c r="AN30" s="685"/>
      <c r="AO30" s="686"/>
      <c r="AP30" s="727" t="s">
        <v>317</v>
      </c>
      <c r="AQ30" s="728"/>
      <c r="AR30" s="728"/>
      <c r="AS30" s="728"/>
      <c r="AT30" s="733" t="s">
        <v>318</v>
      </c>
      <c r="AU30" s="230"/>
      <c r="AV30" s="230"/>
      <c r="AW30" s="230"/>
      <c r="AX30" s="665" t="s">
        <v>192</v>
      </c>
      <c r="AY30" s="666"/>
      <c r="AZ30" s="666"/>
      <c r="BA30" s="666"/>
      <c r="BB30" s="666"/>
      <c r="BC30" s="666"/>
      <c r="BD30" s="666"/>
      <c r="BE30" s="666"/>
      <c r="BF30" s="667"/>
      <c r="BG30" s="739">
        <v>99.4</v>
      </c>
      <c r="BH30" s="740"/>
      <c r="BI30" s="740"/>
      <c r="BJ30" s="740"/>
      <c r="BK30" s="740"/>
      <c r="BL30" s="740"/>
      <c r="BM30" s="674">
        <v>98.2</v>
      </c>
      <c r="BN30" s="740"/>
      <c r="BO30" s="740"/>
      <c r="BP30" s="740"/>
      <c r="BQ30" s="741"/>
      <c r="BR30" s="739">
        <v>99.2</v>
      </c>
      <c r="BS30" s="740"/>
      <c r="BT30" s="740"/>
      <c r="BU30" s="740"/>
      <c r="BV30" s="740"/>
      <c r="BW30" s="740"/>
      <c r="BX30" s="674">
        <v>97.6</v>
      </c>
      <c r="BY30" s="740"/>
      <c r="BZ30" s="740"/>
      <c r="CA30" s="740"/>
      <c r="CB30" s="741"/>
      <c r="CD30" s="744"/>
      <c r="CE30" s="745"/>
      <c r="CF30" s="694" t="s">
        <v>319</v>
      </c>
      <c r="CG30" s="695"/>
      <c r="CH30" s="695"/>
      <c r="CI30" s="695"/>
      <c r="CJ30" s="695"/>
      <c r="CK30" s="695"/>
      <c r="CL30" s="695"/>
      <c r="CM30" s="695"/>
      <c r="CN30" s="695"/>
      <c r="CO30" s="695"/>
      <c r="CP30" s="695"/>
      <c r="CQ30" s="696"/>
      <c r="CR30" s="679">
        <v>1780605</v>
      </c>
      <c r="CS30" s="680"/>
      <c r="CT30" s="680"/>
      <c r="CU30" s="680"/>
      <c r="CV30" s="680"/>
      <c r="CW30" s="680"/>
      <c r="CX30" s="680"/>
      <c r="CY30" s="681"/>
      <c r="CZ30" s="684">
        <v>7.3</v>
      </c>
      <c r="DA30" s="713"/>
      <c r="DB30" s="713"/>
      <c r="DC30" s="717"/>
      <c r="DD30" s="688">
        <v>1780605</v>
      </c>
      <c r="DE30" s="680"/>
      <c r="DF30" s="680"/>
      <c r="DG30" s="680"/>
      <c r="DH30" s="680"/>
      <c r="DI30" s="680"/>
      <c r="DJ30" s="680"/>
      <c r="DK30" s="681"/>
      <c r="DL30" s="688">
        <v>1779213</v>
      </c>
      <c r="DM30" s="680"/>
      <c r="DN30" s="680"/>
      <c r="DO30" s="680"/>
      <c r="DP30" s="680"/>
      <c r="DQ30" s="680"/>
      <c r="DR30" s="680"/>
      <c r="DS30" s="680"/>
      <c r="DT30" s="680"/>
      <c r="DU30" s="680"/>
      <c r="DV30" s="681"/>
      <c r="DW30" s="684">
        <v>11.5</v>
      </c>
      <c r="DX30" s="713"/>
      <c r="DY30" s="713"/>
      <c r="DZ30" s="713"/>
      <c r="EA30" s="713"/>
      <c r="EB30" s="713"/>
      <c r="EC30" s="714"/>
    </row>
    <row r="31" spans="2:133" ht="11.25" customHeight="1" x14ac:dyDescent="0.15">
      <c r="B31" s="676" t="s">
        <v>320</v>
      </c>
      <c r="C31" s="677"/>
      <c r="D31" s="677"/>
      <c r="E31" s="677"/>
      <c r="F31" s="677"/>
      <c r="G31" s="677"/>
      <c r="H31" s="677"/>
      <c r="I31" s="677"/>
      <c r="J31" s="677"/>
      <c r="K31" s="677"/>
      <c r="L31" s="677"/>
      <c r="M31" s="677"/>
      <c r="N31" s="677"/>
      <c r="O31" s="677"/>
      <c r="P31" s="677"/>
      <c r="Q31" s="678"/>
      <c r="R31" s="679">
        <v>54602</v>
      </c>
      <c r="S31" s="680"/>
      <c r="T31" s="680"/>
      <c r="U31" s="680"/>
      <c r="V31" s="680"/>
      <c r="W31" s="680"/>
      <c r="X31" s="680"/>
      <c r="Y31" s="681"/>
      <c r="Z31" s="682">
        <v>0.2</v>
      </c>
      <c r="AA31" s="682"/>
      <c r="AB31" s="682"/>
      <c r="AC31" s="682"/>
      <c r="AD31" s="683" t="s">
        <v>241</v>
      </c>
      <c r="AE31" s="683"/>
      <c r="AF31" s="683"/>
      <c r="AG31" s="683"/>
      <c r="AH31" s="683"/>
      <c r="AI31" s="683"/>
      <c r="AJ31" s="683"/>
      <c r="AK31" s="683"/>
      <c r="AL31" s="684" t="s">
        <v>241</v>
      </c>
      <c r="AM31" s="685"/>
      <c r="AN31" s="685"/>
      <c r="AO31" s="686"/>
      <c r="AP31" s="729"/>
      <c r="AQ31" s="730"/>
      <c r="AR31" s="730"/>
      <c r="AS31" s="730"/>
      <c r="AT31" s="734"/>
      <c r="AU31" s="229" t="s">
        <v>321</v>
      </c>
      <c r="AV31" s="229"/>
      <c r="AW31" s="229"/>
      <c r="AX31" s="676" t="s">
        <v>322</v>
      </c>
      <c r="AY31" s="677"/>
      <c r="AZ31" s="677"/>
      <c r="BA31" s="677"/>
      <c r="BB31" s="677"/>
      <c r="BC31" s="677"/>
      <c r="BD31" s="677"/>
      <c r="BE31" s="677"/>
      <c r="BF31" s="678"/>
      <c r="BG31" s="736">
        <v>99.4</v>
      </c>
      <c r="BH31" s="715"/>
      <c r="BI31" s="715"/>
      <c r="BJ31" s="715"/>
      <c r="BK31" s="715"/>
      <c r="BL31" s="715"/>
      <c r="BM31" s="685">
        <v>98.3</v>
      </c>
      <c r="BN31" s="737"/>
      <c r="BO31" s="737"/>
      <c r="BP31" s="737"/>
      <c r="BQ31" s="738"/>
      <c r="BR31" s="736">
        <v>99.1</v>
      </c>
      <c r="BS31" s="715"/>
      <c r="BT31" s="715"/>
      <c r="BU31" s="715"/>
      <c r="BV31" s="715"/>
      <c r="BW31" s="715"/>
      <c r="BX31" s="685">
        <v>97.7</v>
      </c>
      <c r="BY31" s="737"/>
      <c r="BZ31" s="737"/>
      <c r="CA31" s="737"/>
      <c r="CB31" s="738"/>
      <c r="CD31" s="744"/>
      <c r="CE31" s="745"/>
      <c r="CF31" s="694" t="s">
        <v>323</v>
      </c>
      <c r="CG31" s="695"/>
      <c r="CH31" s="695"/>
      <c r="CI31" s="695"/>
      <c r="CJ31" s="695"/>
      <c r="CK31" s="695"/>
      <c r="CL31" s="695"/>
      <c r="CM31" s="695"/>
      <c r="CN31" s="695"/>
      <c r="CO31" s="695"/>
      <c r="CP31" s="695"/>
      <c r="CQ31" s="696"/>
      <c r="CR31" s="679">
        <v>140118</v>
      </c>
      <c r="CS31" s="715"/>
      <c r="CT31" s="715"/>
      <c r="CU31" s="715"/>
      <c r="CV31" s="715"/>
      <c r="CW31" s="715"/>
      <c r="CX31" s="715"/>
      <c r="CY31" s="716"/>
      <c r="CZ31" s="684">
        <v>0.6</v>
      </c>
      <c r="DA31" s="713"/>
      <c r="DB31" s="713"/>
      <c r="DC31" s="717"/>
      <c r="DD31" s="688">
        <v>140118</v>
      </c>
      <c r="DE31" s="715"/>
      <c r="DF31" s="715"/>
      <c r="DG31" s="715"/>
      <c r="DH31" s="715"/>
      <c r="DI31" s="715"/>
      <c r="DJ31" s="715"/>
      <c r="DK31" s="716"/>
      <c r="DL31" s="688">
        <v>140118</v>
      </c>
      <c r="DM31" s="715"/>
      <c r="DN31" s="715"/>
      <c r="DO31" s="715"/>
      <c r="DP31" s="715"/>
      <c r="DQ31" s="715"/>
      <c r="DR31" s="715"/>
      <c r="DS31" s="715"/>
      <c r="DT31" s="715"/>
      <c r="DU31" s="715"/>
      <c r="DV31" s="716"/>
      <c r="DW31" s="684">
        <v>0.9</v>
      </c>
      <c r="DX31" s="713"/>
      <c r="DY31" s="713"/>
      <c r="DZ31" s="713"/>
      <c r="EA31" s="713"/>
      <c r="EB31" s="713"/>
      <c r="EC31" s="714"/>
    </row>
    <row r="32" spans="2:133" ht="11.25" customHeight="1" x14ac:dyDescent="0.15">
      <c r="B32" s="676" t="s">
        <v>324</v>
      </c>
      <c r="C32" s="677"/>
      <c r="D32" s="677"/>
      <c r="E32" s="677"/>
      <c r="F32" s="677"/>
      <c r="G32" s="677"/>
      <c r="H32" s="677"/>
      <c r="I32" s="677"/>
      <c r="J32" s="677"/>
      <c r="K32" s="677"/>
      <c r="L32" s="677"/>
      <c r="M32" s="677"/>
      <c r="N32" s="677"/>
      <c r="O32" s="677"/>
      <c r="P32" s="677"/>
      <c r="Q32" s="678"/>
      <c r="R32" s="679">
        <v>118123</v>
      </c>
      <c r="S32" s="680"/>
      <c r="T32" s="680"/>
      <c r="U32" s="680"/>
      <c r="V32" s="680"/>
      <c r="W32" s="680"/>
      <c r="X32" s="680"/>
      <c r="Y32" s="681"/>
      <c r="Z32" s="682">
        <v>0.5</v>
      </c>
      <c r="AA32" s="682"/>
      <c r="AB32" s="682"/>
      <c r="AC32" s="682"/>
      <c r="AD32" s="683" t="s">
        <v>241</v>
      </c>
      <c r="AE32" s="683"/>
      <c r="AF32" s="683"/>
      <c r="AG32" s="683"/>
      <c r="AH32" s="683"/>
      <c r="AI32" s="683"/>
      <c r="AJ32" s="683"/>
      <c r="AK32" s="683"/>
      <c r="AL32" s="684" t="s">
        <v>253</v>
      </c>
      <c r="AM32" s="685"/>
      <c r="AN32" s="685"/>
      <c r="AO32" s="686"/>
      <c r="AP32" s="731"/>
      <c r="AQ32" s="732"/>
      <c r="AR32" s="732"/>
      <c r="AS32" s="732"/>
      <c r="AT32" s="735"/>
      <c r="AU32" s="231"/>
      <c r="AV32" s="231"/>
      <c r="AW32" s="231"/>
      <c r="AX32" s="724" t="s">
        <v>325</v>
      </c>
      <c r="AY32" s="725"/>
      <c r="AZ32" s="725"/>
      <c r="BA32" s="725"/>
      <c r="BB32" s="725"/>
      <c r="BC32" s="725"/>
      <c r="BD32" s="725"/>
      <c r="BE32" s="725"/>
      <c r="BF32" s="726"/>
      <c r="BG32" s="748">
        <v>99.4</v>
      </c>
      <c r="BH32" s="749"/>
      <c r="BI32" s="749"/>
      <c r="BJ32" s="749"/>
      <c r="BK32" s="749"/>
      <c r="BL32" s="749"/>
      <c r="BM32" s="750">
        <v>97.9</v>
      </c>
      <c r="BN32" s="749"/>
      <c r="BO32" s="749"/>
      <c r="BP32" s="749"/>
      <c r="BQ32" s="751"/>
      <c r="BR32" s="748">
        <v>99.1</v>
      </c>
      <c r="BS32" s="749"/>
      <c r="BT32" s="749"/>
      <c r="BU32" s="749"/>
      <c r="BV32" s="749"/>
      <c r="BW32" s="749"/>
      <c r="BX32" s="750">
        <v>97.3</v>
      </c>
      <c r="BY32" s="749"/>
      <c r="BZ32" s="749"/>
      <c r="CA32" s="749"/>
      <c r="CB32" s="751"/>
      <c r="CD32" s="746"/>
      <c r="CE32" s="747"/>
      <c r="CF32" s="694" t="s">
        <v>326</v>
      </c>
      <c r="CG32" s="695"/>
      <c r="CH32" s="695"/>
      <c r="CI32" s="695"/>
      <c r="CJ32" s="695"/>
      <c r="CK32" s="695"/>
      <c r="CL32" s="695"/>
      <c r="CM32" s="695"/>
      <c r="CN32" s="695"/>
      <c r="CO32" s="695"/>
      <c r="CP32" s="695"/>
      <c r="CQ32" s="696"/>
      <c r="CR32" s="679">
        <v>2031</v>
      </c>
      <c r="CS32" s="680"/>
      <c r="CT32" s="680"/>
      <c r="CU32" s="680"/>
      <c r="CV32" s="680"/>
      <c r="CW32" s="680"/>
      <c r="CX32" s="680"/>
      <c r="CY32" s="681"/>
      <c r="CZ32" s="684">
        <v>0</v>
      </c>
      <c r="DA32" s="713"/>
      <c r="DB32" s="713"/>
      <c r="DC32" s="717"/>
      <c r="DD32" s="688">
        <v>2031</v>
      </c>
      <c r="DE32" s="680"/>
      <c r="DF32" s="680"/>
      <c r="DG32" s="680"/>
      <c r="DH32" s="680"/>
      <c r="DI32" s="680"/>
      <c r="DJ32" s="680"/>
      <c r="DK32" s="681"/>
      <c r="DL32" s="688">
        <v>2031</v>
      </c>
      <c r="DM32" s="680"/>
      <c r="DN32" s="680"/>
      <c r="DO32" s="680"/>
      <c r="DP32" s="680"/>
      <c r="DQ32" s="680"/>
      <c r="DR32" s="680"/>
      <c r="DS32" s="680"/>
      <c r="DT32" s="680"/>
      <c r="DU32" s="680"/>
      <c r="DV32" s="681"/>
      <c r="DW32" s="684">
        <v>0</v>
      </c>
      <c r="DX32" s="713"/>
      <c r="DY32" s="713"/>
      <c r="DZ32" s="713"/>
      <c r="EA32" s="713"/>
      <c r="EB32" s="713"/>
      <c r="EC32" s="714"/>
    </row>
    <row r="33" spans="2:133" ht="11.25" customHeight="1" x14ac:dyDescent="0.15">
      <c r="B33" s="676" t="s">
        <v>327</v>
      </c>
      <c r="C33" s="677"/>
      <c r="D33" s="677"/>
      <c r="E33" s="677"/>
      <c r="F33" s="677"/>
      <c r="G33" s="677"/>
      <c r="H33" s="677"/>
      <c r="I33" s="677"/>
      <c r="J33" s="677"/>
      <c r="K33" s="677"/>
      <c r="L33" s="677"/>
      <c r="M33" s="677"/>
      <c r="N33" s="677"/>
      <c r="O33" s="677"/>
      <c r="P33" s="677"/>
      <c r="Q33" s="678"/>
      <c r="R33" s="679">
        <v>146008</v>
      </c>
      <c r="S33" s="680"/>
      <c r="T33" s="680"/>
      <c r="U33" s="680"/>
      <c r="V33" s="680"/>
      <c r="W33" s="680"/>
      <c r="X33" s="680"/>
      <c r="Y33" s="681"/>
      <c r="Z33" s="682">
        <v>0.6</v>
      </c>
      <c r="AA33" s="682"/>
      <c r="AB33" s="682"/>
      <c r="AC33" s="682"/>
      <c r="AD33" s="683" t="s">
        <v>253</v>
      </c>
      <c r="AE33" s="683"/>
      <c r="AF33" s="683"/>
      <c r="AG33" s="683"/>
      <c r="AH33" s="683"/>
      <c r="AI33" s="683"/>
      <c r="AJ33" s="683"/>
      <c r="AK33" s="683"/>
      <c r="AL33" s="684" t="s">
        <v>187</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328</v>
      </c>
      <c r="CE33" s="695"/>
      <c r="CF33" s="695"/>
      <c r="CG33" s="695"/>
      <c r="CH33" s="695"/>
      <c r="CI33" s="695"/>
      <c r="CJ33" s="695"/>
      <c r="CK33" s="695"/>
      <c r="CL33" s="695"/>
      <c r="CM33" s="695"/>
      <c r="CN33" s="695"/>
      <c r="CO33" s="695"/>
      <c r="CP33" s="695"/>
      <c r="CQ33" s="696"/>
      <c r="CR33" s="679">
        <v>10190256</v>
      </c>
      <c r="CS33" s="715"/>
      <c r="CT33" s="715"/>
      <c r="CU33" s="715"/>
      <c r="CV33" s="715"/>
      <c r="CW33" s="715"/>
      <c r="CX33" s="715"/>
      <c r="CY33" s="716"/>
      <c r="CZ33" s="684">
        <v>41.7</v>
      </c>
      <c r="DA33" s="713"/>
      <c r="DB33" s="713"/>
      <c r="DC33" s="717"/>
      <c r="DD33" s="688">
        <v>8272799</v>
      </c>
      <c r="DE33" s="715"/>
      <c r="DF33" s="715"/>
      <c r="DG33" s="715"/>
      <c r="DH33" s="715"/>
      <c r="DI33" s="715"/>
      <c r="DJ33" s="715"/>
      <c r="DK33" s="716"/>
      <c r="DL33" s="688">
        <v>7066204</v>
      </c>
      <c r="DM33" s="715"/>
      <c r="DN33" s="715"/>
      <c r="DO33" s="715"/>
      <c r="DP33" s="715"/>
      <c r="DQ33" s="715"/>
      <c r="DR33" s="715"/>
      <c r="DS33" s="715"/>
      <c r="DT33" s="715"/>
      <c r="DU33" s="715"/>
      <c r="DV33" s="716"/>
      <c r="DW33" s="684">
        <v>45.8</v>
      </c>
      <c r="DX33" s="713"/>
      <c r="DY33" s="713"/>
      <c r="DZ33" s="713"/>
      <c r="EA33" s="713"/>
      <c r="EB33" s="713"/>
      <c r="EC33" s="714"/>
    </row>
    <row r="34" spans="2:133" ht="11.25" customHeight="1" x14ac:dyDescent="0.15">
      <c r="B34" s="676" t="s">
        <v>329</v>
      </c>
      <c r="C34" s="677"/>
      <c r="D34" s="677"/>
      <c r="E34" s="677"/>
      <c r="F34" s="677"/>
      <c r="G34" s="677"/>
      <c r="H34" s="677"/>
      <c r="I34" s="677"/>
      <c r="J34" s="677"/>
      <c r="K34" s="677"/>
      <c r="L34" s="677"/>
      <c r="M34" s="677"/>
      <c r="N34" s="677"/>
      <c r="O34" s="677"/>
      <c r="P34" s="677"/>
      <c r="Q34" s="678"/>
      <c r="R34" s="679">
        <v>1019587</v>
      </c>
      <c r="S34" s="680"/>
      <c r="T34" s="680"/>
      <c r="U34" s="680"/>
      <c r="V34" s="680"/>
      <c r="W34" s="680"/>
      <c r="X34" s="680"/>
      <c r="Y34" s="681"/>
      <c r="Z34" s="682">
        <v>4.0999999999999996</v>
      </c>
      <c r="AA34" s="682"/>
      <c r="AB34" s="682"/>
      <c r="AC34" s="682"/>
      <c r="AD34" s="683">
        <v>2460</v>
      </c>
      <c r="AE34" s="683"/>
      <c r="AF34" s="683"/>
      <c r="AG34" s="683"/>
      <c r="AH34" s="683"/>
      <c r="AI34" s="683"/>
      <c r="AJ34" s="683"/>
      <c r="AK34" s="683"/>
      <c r="AL34" s="684">
        <v>0</v>
      </c>
      <c r="AM34" s="685"/>
      <c r="AN34" s="685"/>
      <c r="AO34" s="686"/>
      <c r="AP34" s="234"/>
      <c r="AQ34" s="658" t="s">
        <v>330</v>
      </c>
      <c r="AR34" s="659"/>
      <c r="AS34" s="659"/>
      <c r="AT34" s="659"/>
      <c r="AU34" s="659"/>
      <c r="AV34" s="659"/>
      <c r="AW34" s="659"/>
      <c r="AX34" s="659"/>
      <c r="AY34" s="659"/>
      <c r="AZ34" s="659"/>
      <c r="BA34" s="659"/>
      <c r="BB34" s="659"/>
      <c r="BC34" s="659"/>
      <c r="BD34" s="659"/>
      <c r="BE34" s="659"/>
      <c r="BF34" s="660"/>
      <c r="BG34" s="658" t="s">
        <v>331</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332</v>
      </c>
      <c r="CE34" s="695"/>
      <c r="CF34" s="695"/>
      <c r="CG34" s="695"/>
      <c r="CH34" s="695"/>
      <c r="CI34" s="695"/>
      <c r="CJ34" s="695"/>
      <c r="CK34" s="695"/>
      <c r="CL34" s="695"/>
      <c r="CM34" s="695"/>
      <c r="CN34" s="695"/>
      <c r="CO34" s="695"/>
      <c r="CP34" s="695"/>
      <c r="CQ34" s="696"/>
      <c r="CR34" s="679">
        <v>2480681</v>
      </c>
      <c r="CS34" s="680"/>
      <c r="CT34" s="680"/>
      <c r="CU34" s="680"/>
      <c r="CV34" s="680"/>
      <c r="CW34" s="680"/>
      <c r="CX34" s="680"/>
      <c r="CY34" s="681"/>
      <c r="CZ34" s="684">
        <v>10.199999999999999</v>
      </c>
      <c r="DA34" s="713"/>
      <c r="DB34" s="713"/>
      <c r="DC34" s="717"/>
      <c r="DD34" s="688">
        <v>2022230</v>
      </c>
      <c r="DE34" s="680"/>
      <c r="DF34" s="680"/>
      <c r="DG34" s="680"/>
      <c r="DH34" s="680"/>
      <c r="DI34" s="680"/>
      <c r="DJ34" s="680"/>
      <c r="DK34" s="681"/>
      <c r="DL34" s="688">
        <v>1860394</v>
      </c>
      <c r="DM34" s="680"/>
      <c r="DN34" s="680"/>
      <c r="DO34" s="680"/>
      <c r="DP34" s="680"/>
      <c r="DQ34" s="680"/>
      <c r="DR34" s="680"/>
      <c r="DS34" s="680"/>
      <c r="DT34" s="680"/>
      <c r="DU34" s="680"/>
      <c r="DV34" s="681"/>
      <c r="DW34" s="684">
        <v>12.1</v>
      </c>
      <c r="DX34" s="713"/>
      <c r="DY34" s="713"/>
      <c r="DZ34" s="713"/>
      <c r="EA34" s="713"/>
      <c r="EB34" s="713"/>
      <c r="EC34" s="714"/>
    </row>
    <row r="35" spans="2:133" ht="11.25" customHeight="1" x14ac:dyDescent="0.15">
      <c r="B35" s="676" t="s">
        <v>333</v>
      </c>
      <c r="C35" s="677"/>
      <c r="D35" s="677"/>
      <c r="E35" s="677"/>
      <c r="F35" s="677"/>
      <c r="G35" s="677"/>
      <c r="H35" s="677"/>
      <c r="I35" s="677"/>
      <c r="J35" s="677"/>
      <c r="K35" s="677"/>
      <c r="L35" s="677"/>
      <c r="M35" s="677"/>
      <c r="N35" s="677"/>
      <c r="O35" s="677"/>
      <c r="P35" s="677"/>
      <c r="Q35" s="678"/>
      <c r="R35" s="679">
        <v>2064451</v>
      </c>
      <c r="S35" s="680"/>
      <c r="T35" s="680"/>
      <c r="U35" s="680"/>
      <c r="V35" s="680"/>
      <c r="W35" s="680"/>
      <c r="X35" s="680"/>
      <c r="Y35" s="681"/>
      <c r="Z35" s="682">
        <v>8.1999999999999993</v>
      </c>
      <c r="AA35" s="682"/>
      <c r="AB35" s="682"/>
      <c r="AC35" s="682"/>
      <c r="AD35" s="683" t="s">
        <v>187</v>
      </c>
      <c r="AE35" s="683"/>
      <c r="AF35" s="683"/>
      <c r="AG35" s="683"/>
      <c r="AH35" s="683"/>
      <c r="AI35" s="683"/>
      <c r="AJ35" s="683"/>
      <c r="AK35" s="683"/>
      <c r="AL35" s="684" t="s">
        <v>241</v>
      </c>
      <c r="AM35" s="685"/>
      <c r="AN35" s="685"/>
      <c r="AO35" s="686"/>
      <c r="AP35" s="234"/>
      <c r="AQ35" s="752" t="s">
        <v>334</v>
      </c>
      <c r="AR35" s="753"/>
      <c r="AS35" s="753"/>
      <c r="AT35" s="753"/>
      <c r="AU35" s="753"/>
      <c r="AV35" s="753"/>
      <c r="AW35" s="753"/>
      <c r="AX35" s="753"/>
      <c r="AY35" s="754"/>
      <c r="AZ35" s="668">
        <v>4264859</v>
      </c>
      <c r="BA35" s="669"/>
      <c r="BB35" s="669"/>
      <c r="BC35" s="669"/>
      <c r="BD35" s="669"/>
      <c r="BE35" s="669"/>
      <c r="BF35" s="755"/>
      <c r="BG35" s="690" t="s">
        <v>335</v>
      </c>
      <c r="BH35" s="691"/>
      <c r="BI35" s="691"/>
      <c r="BJ35" s="691"/>
      <c r="BK35" s="691"/>
      <c r="BL35" s="691"/>
      <c r="BM35" s="691"/>
      <c r="BN35" s="691"/>
      <c r="BO35" s="691"/>
      <c r="BP35" s="691"/>
      <c r="BQ35" s="691"/>
      <c r="BR35" s="691"/>
      <c r="BS35" s="691"/>
      <c r="BT35" s="691"/>
      <c r="BU35" s="692"/>
      <c r="BV35" s="668">
        <v>-27328</v>
      </c>
      <c r="BW35" s="669"/>
      <c r="BX35" s="669"/>
      <c r="BY35" s="669"/>
      <c r="BZ35" s="669"/>
      <c r="CA35" s="669"/>
      <c r="CB35" s="755"/>
      <c r="CD35" s="694" t="s">
        <v>336</v>
      </c>
      <c r="CE35" s="695"/>
      <c r="CF35" s="695"/>
      <c r="CG35" s="695"/>
      <c r="CH35" s="695"/>
      <c r="CI35" s="695"/>
      <c r="CJ35" s="695"/>
      <c r="CK35" s="695"/>
      <c r="CL35" s="695"/>
      <c r="CM35" s="695"/>
      <c r="CN35" s="695"/>
      <c r="CO35" s="695"/>
      <c r="CP35" s="695"/>
      <c r="CQ35" s="696"/>
      <c r="CR35" s="679">
        <v>79628</v>
      </c>
      <c r="CS35" s="715"/>
      <c r="CT35" s="715"/>
      <c r="CU35" s="715"/>
      <c r="CV35" s="715"/>
      <c r="CW35" s="715"/>
      <c r="CX35" s="715"/>
      <c r="CY35" s="716"/>
      <c r="CZ35" s="684">
        <v>0.3</v>
      </c>
      <c r="DA35" s="713"/>
      <c r="DB35" s="713"/>
      <c r="DC35" s="717"/>
      <c r="DD35" s="688">
        <v>76331</v>
      </c>
      <c r="DE35" s="715"/>
      <c r="DF35" s="715"/>
      <c r="DG35" s="715"/>
      <c r="DH35" s="715"/>
      <c r="DI35" s="715"/>
      <c r="DJ35" s="715"/>
      <c r="DK35" s="716"/>
      <c r="DL35" s="688">
        <v>73878</v>
      </c>
      <c r="DM35" s="715"/>
      <c r="DN35" s="715"/>
      <c r="DO35" s="715"/>
      <c r="DP35" s="715"/>
      <c r="DQ35" s="715"/>
      <c r="DR35" s="715"/>
      <c r="DS35" s="715"/>
      <c r="DT35" s="715"/>
      <c r="DU35" s="715"/>
      <c r="DV35" s="716"/>
      <c r="DW35" s="684">
        <v>0.5</v>
      </c>
      <c r="DX35" s="713"/>
      <c r="DY35" s="713"/>
      <c r="DZ35" s="713"/>
      <c r="EA35" s="713"/>
      <c r="EB35" s="713"/>
      <c r="EC35" s="714"/>
    </row>
    <row r="36" spans="2:133" ht="11.25" customHeight="1" x14ac:dyDescent="0.15">
      <c r="B36" s="676" t="s">
        <v>337</v>
      </c>
      <c r="C36" s="677"/>
      <c r="D36" s="677"/>
      <c r="E36" s="677"/>
      <c r="F36" s="677"/>
      <c r="G36" s="677"/>
      <c r="H36" s="677"/>
      <c r="I36" s="677"/>
      <c r="J36" s="677"/>
      <c r="K36" s="677"/>
      <c r="L36" s="677"/>
      <c r="M36" s="677"/>
      <c r="N36" s="677"/>
      <c r="O36" s="677"/>
      <c r="P36" s="677"/>
      <c r="Q36" s="678"/>
      <c r="R36" s="679" t="s">
        <v>241</v>
      </c>
      <c r="S36" s="680"/>
      <c r="T36" s="680"/>
      <c r="U36" s="680"/>
      <c r="V36" s="680"/>
      <c r="W36" s="680"/>
      <c r="X36" s="680"/>
      <c r="Y36" s="681"/>
      <c r="Z36" s="682" t="s">
        <v>241</v>
      </c>
      <c r="AA36" s="682"/>
      <c r="AB36" s="682"/>
      <c r="AC36" s="682"/>
      <c r="AD36" s="683" t="s">
        <v>253</v>
      </c>
      <c r="AE36" s="683"/>
      <c r="AF36" s="683"/>
      <c r="AG36" s="683"/>
      <c r="AH36" s="683"/>
      <c r="AI36" s="683"/>
      <c r="AJ36" s="683"/>
      <c r="AK36" s="683"/>
      <c r="AL36" s="684" t="s">
        <v>241</v>
      </c>
      <c r="AM36" s="685"/>
      <c r="AN36" s="685"/>
      <c r="AO36" s="686"/>
      <c r="AQ36" s="756" t="s">
        <v>338</v>
      </c>
      <c r="AR36" s="757"/>
      <c r="AS36" s="757"/>
      <c r="AT36" s="757"/>
      <c r="AU36" s="757"/>
      <c r="AV36" s="757"/>
      <c r="AW36" s="757"/>
      <c r="AX36" s="757"/>
      <c r="AY36" s="758"/>
      <c r="AZ36" s="679">
        <v>849526</v>
      </c>
      <c r="BA36" s="680"/>
      <c r="BB36" s="680"/>
      <c r="BC36" s="680"/>
      <c r="BD36" s="715"/>
      <c r="BE36" s="715"/>
      <c r="BF36" s="738"/>
      <c r="BG36" s="694" t="s">
        <v>339</v>
      </c>
      <c r="BH36" s="695"/>
      <c r="BI36" s="695"/>
      <c r="BJ36" s="695"/>
      <c r="BK36" s="695"/>
      <c r="BL36" s="695"/>
      <c r="BM36" s="695"/>
      <c r="BN36" s="695"/>
      <c r="BO36" s="695"/>
      <c r="BP36" s="695"/>
      <c r="BQ36" s="695"/>
      <c r="BR36" s="695"/>
      <c r="BS36" s="695"/>
      <c r="BT36" s="695"/>
      <c r="BU36" s="696"/>
      <c r="BV36" s="679">
        <v>-212179</v>
      </c>
      <c r="BW36" s="680"/>
      <c r="BX36" s="680"/>
      <c r="BY36" s="680"/>
      <c r="BZ36" s="680"/>
      <c r="CA36" s="680"/>
      <c r="CB36" s="689"/>
      <c r="CD36" s="694" t="s">
        <v>340</v>
      </c>
      <c r="CE36" s="695"/>
      <c r="CF36" s="695"/>
      <c r="CG36" s="695"/>
      <c r="CH36" s="695"/>
      <c r="CI36" s="695"/>
      <c r="CJ36" s="695"/>
      <c r="CK36" s="695"/>
      <c r="CL36" s="695"/>
      <c r="CM36" s="695"/>
      <c r="CN36" s="695"/>
      <c r="CO36" s="695"/>
      <c r="CP36" s="695"/>
      <c r="CQ36" s="696"/>
      <c r="CR36" s="679">
        <v>3807056</v>
      </c>
      <c r="CS36" s="680"/>
      <c r="CT36" s="680"/>
      <c r="CU36" s="680"/>
      <c r="CV36" s="680"/>
      <c r="CW36" s="680"/>
      <c r="CX36" s="680"/>
      <c r="CY36" s="681"/>
      <c r="CZ36" s="684">
        <v>15.6</v>
      </c>
      <c r="DA36" s="713"/>
      <c r="DB36" s="713"/>
      <c r="DC36" s="717"/>
      <c r="DD36" s="688">
        <v>3730042</v>
      </c>
      <c r="DE36" s="680"/>
      <c r="DF36" s="680"/>
      <c r="DG36" s="680"/>
      <c r="DH36" s="680"/>
      <c r="DI36" s="680"/>
      <c r="DJ36" s="680"/>
      <c r="DK36" s="681"/>
      <c r="DL36" s="688">
        <v>3205790</v>
      </c>
      <c r="DM36" s="680"/>
      <c r="DN36" s="680"/>
      <c r="DO36" s="680"/>
      <c r="DP36" s="680"/>
      <c r="DQ36" s="680"/>
      <c r="DR36" s="680"/>
      <c r="DS36" s="680"/>
      <c r="DT36" s="680"/>
      <c r="DU36" s="680"/>
      <c r="DV36" s="681"/>
      <c r="DW36" s="684">
        <v>20.8</v>
      </c>
      <c r="DX36" s="713"/>
      <c r="DY36" s="713"/>
      <c r="DZ36" s="713"/>
      <c r="EA36" s="713"/>
      <c r="EB36" s="713"/>
      <c r="EC36" s="714"/>
    </row>
    <row r="37" spans="2:133" ht="11.25" customHeight="1" x14ac:dyDescent="0.15">
      <c r="B37" s="676" t="s">
        <v>341</v>
      </c>
      <c r="C37" s="677"/>
      <c r="D37" s="677"/>
      <c r="E37" s="677"/>
      <c r="F37" s="677"/>
      <c r="G37" s="677"/>
      <c r="H37" s="677"/>
      <c r="I37" s="677"/>
      <c r="J37" s="677"/>
      <c r="K37" s="677"/>
      <c r="L37" s="677"/>
      <c r="M37" s="677"/>
      <c r="N37" s="677"/>
      <c r="O37" s="677"/>
      <c r="P37" s="677"/>
      <c r="Q37" s="678"/>
      <c r="R37" s="679">
        <v>1074351</v>
      </c>
      <c r="S37" s="680"/>
      <c r="T37" s="680"/>
      <c r="U37" s="680"/>
      <c r="V37" s="680"/>
      <c r="W37" s="680"/>
      <c r="X37" s="680"/>
      <c r="Y37" s="681"/>
      <c r="Z37" s="682">
        <v>4.3</v>
      </c>
      <c r="AA37" s="682"/>
      <c r="AB37" s="682"/>
      <c r="AC37" s="682"/>
      <c r="AD37" s="683" t="s">
        <v>253</v>
      </c>
      <c r="AE37" s="683"/>
      <c r="AF37" s="683"/>
      <c r="AG37" s="683"/>
      <c r="AH37" s="683"/>
      <c r="AI37" s="683"/>
      <c r="AJ37" s="683"/>
      <c r="AK37" s="683"/>
      <c r="AL37" s="684" t="s">
        <v>241</v>
      </c>
      <c r="AM37" s="685"/>
      <c r="AN37" s="685"/>
      <c r="AO37" s="686"/>
      <c r="AQ37" s="756" t="s">
        <v>342</v>
      </c>
      <c r="AR37" s="757"/>
      <c r="AS37" s="757"/>
      <c r="AT37" s="757"/>
      <c r="AU37" s="757"/>
      <c r="AV37" s="757"/>
      <c r="AW37" s="757"/>
      <c r="AX37" s="757"/>
      <c r="AY37" s="758"/>
      <c r="AZ37" s="679">
        <v>696306</v>
      </c>
      <c r="BA37" s="680"/>
      <c r="BB37" s="680"/>
      <c r="BC37" s="680"/>
      <c r="BD37" s="715"/>
      <c r="BE37" s="715"/>
      <c r="BF37" s="738"/>
      <c r="BG37" s="694" t="s">
        <v>343</v>
      </c>
      <c r="BH37" s="695"/>
      <c r="BI37" s="695"/>
      <c r="BJ37" s="695"/>
      <c r="BK37" s="695"/>
      <c r="BL37" s="695"/>
      <c r="BM37" s="695"/>
      <c r="BN37" s="695"/>
      <c r="BO37" s="695"/>
      <c r="BP37" s="695"/>
      <c r="BQ37" s="695"/>
      <c r="BR37" s="695"/>
      <c r="BS37" s="695"/>
      <c r="BT37" s="695"/>
      <c r="BU37" s="696"/>
      <c r="BV37" s="679">
        <v>9790</v>
      </c>
      <c r="BW37" s="680"/>
      <c r="BX37" s="680"/>
      <c r="BY37" s="680"/>
      <c r="BZ37" s="680"/>
      <c r="CA37" s="680"/>
      <c r="CB37" s="689"/>
      <c r="CD37" s="694" t="s">
        <v>344</v>
      </c>
      <c r="CE37" s="695"/>
      <c r="CF37" s="695"/>
      <c r="CG37" s="695"/>
      <c r="CH37" s="695"/>
      <c r="CI37" s="695"/>
      <c r="CJ37" s="695"/>
      <c r="CK37" s="695"/>
      <c r="CL37" s="695"/>
      <c r="CM37" s="695"/>
      <c r="CN37" s="695"/>
      <c r="CO37" s="695"/>
      <c r="CP37" s="695"/>
      <c r="CQ37" s="696"/>
      <c r="CR37" s="679">
        <v>1822345</v>
      </c>
      <c r="CS37" s="715"/>
      <c r="CT37" s="715"/>
      <c r="CU37" s="715"/>
      <c r="CV37" s="715"/>
      <c r="CW37" s="715"/>
      <c r="CX37" s="715"/>
      <c r="CY37" s="716"/>
      <c r="CZ37" s="684">
        <v>7.5</v>
      </c>
      <c r="DA37" s="713"/>
      <c r="DB37" s="713"/>
      <c r="DC37" s="717"/>
      <c r="DD37" s="688">
        <v>1821556</v>
      </c>
      <c r="DE37" s="715"/>
      <c r="DF37" s="715"/>
      <c r="DG37" s="715"/>
      <c r="DH37" s="715"/>
      <c r="DI37" s="715"/>
      <c r="DJ37" s="715"/>
      <c r="DK37" s="716"/>
      <c r="DL37" s="688">
        <v>1739864</v>
      </c>
      <c r="DM37" s="715"/>
      <c r="DN37" s="715"/>
      <c r="DO37" s="715"/>
      <c r="DP37" s="715"/>
      <c r="DQ37" s="715"/>
      <c r="DR37" s="715"/>
      <c r="DS37" s="715"/>
      <c r="DT37" s="715"/>
      <c r="DU37" s="715"/>
      <c r="DV37" s="716"/>
      <c r="DW37" s="684">
        <v>11.3</v>
      </c>
      <c r="DX37" s="713"/>
      <c r="DY37" s="713"/>
      <c r="DZ37" s="713"/>
      <c r="EA37" s="713"/>
      <c r="EB37" s="713"/>
      <c r="EC37" s="714"/>
    </row>
    <row r="38" spans="2:133" ht="11.25" customHeight="1" x14ac:dyDescent="0.15">
      <c r="B38" s="724" t="s">
        <v>345</v>
      </c>
      <c r="C38" s="725"/>
      <c r="D38" s="725"/>
      <c r="E38" s="725"/>
      <c r="F38" s="725"/>
      <c r="G38" s="725"/>
      <c r="H38" s="725"/>
      <c r="I38" s="725"/>
      <c r="J38" s="725"/>
      <c r="K38" s="725"/>
      <c r="L38" s="725"/>
      <c r="M38" s="725"/>
      <c r="N38" s="725"/>
      <c r="O38" s="725"/>
      <c r="P38" s="725"/>
      <c r="Q38" s="726"/>
      <c r="R38" s="759">
        <v>25050466</v>
      </c>
      <c r="S38" s="760"/>
      <c r="T38" s="760"/>
      <c r="U38" s="760"/>
      <c r="V38" s="760"/>
      <c r="W38" s="760"/>
      <c r="X38" s="760"/>
      <c r="Y38" s="761"/>
      <c r="Z38" s="762">
        <v>100</v>
      </c>
      <c r="AA38" s="762"/>
      <c r="AB38" s="762"/>
      <c r="AC38" s="762"/>
      <c r="AD38" s="763">
        <v>14360440</v>
      </c>
      <c r="AE38" s="763"/>
      <c r="AF38" s="763"/>
      <c r="AG38" s="763"/>
      <c r="AH38" s="763"/>
      <c r="AI38" s="763"/>
      <c r="AJ38" s="763"/>
      <c r="AK38" s="763"/>
      <c r="AL38" s="764">
        <v>100</v>
      </c>
      <c r="AM38" s="750"/>
      <c r="AN38" s="750"/>
      <c r="AO38" s="765"/>
      <c r="AQ38" s="756" t="s">
        <v>346</v>
      </c>
      <c r="AR38" s="757"/>
      <c r="AS38" s="757"/>
      <c r="AT38" s="757"/>
      <c r="AU38" s="757"/>
      <c r="AV38" s="757"/>
      <c r="AW38" s="757"/>
      <c r="AX38" s="757"/>
      <c r="AY38" s="758"/>
      <c r="AZ38" s="679">
        <v>7854</v>
      </c>
      <c r="BA38" s="680"/>
      <c r="BB38" s="680"/>
      <c r="BC38" s="680"/>
      <c r="BD38" s="715"/>
      <c r="BE38" s="715"/>
      <c r="BF38" s="738"/>
      <c r="BG38" s="694" t="s">
        <v>347</v>
      </c>
      <c r="BH38" s="695"/>
      <c r="BI38" s="695"/>
      <c r="BJ38" s="695"/>
      <c r="BK38" s="695"/>
      <c r="BL38" s="695"/>
      <c r="BM38" s="695"/>
      <c r="BN38" s="695"/>
      <c r="BO38" s="695"/>
      <c r="BP38" s="695"/>
      <c r="BQ38" s="695"/>
      <c r="BR38" s="695"/>
      <c r="BS38" s="695"/>
      <c r="BT38" s="695"/>
      <c r="BU38" s="696"/>
      <c r="BV38" s="679">
        <v>15751</v>
      </c>
      <c r="BW38" s="680"/>
      <c r="BX38" s="680"/>
      <c r="BY38" s="680"/>
      <c r="BZ38" s="680"/>
      <c r="CA38" s="680"/>
      <c r="CB38" s="689"/>
      <c r="CD38" s="694" t="s">
        <v>348</v>
      </c>
      <c r="CE38" s="695"/>
      <c r="CF38" s="695"/>
      <c r="CG38" s="695"/>
      <c r="CH38" s="695"/>
      <c r="CI38" s="695"/>
      <c r="CJ38" s="695"/>
      <c r="CK38" s="695"/>
      <c r="CL38" s="695"/>
      <c r="CM38" s="695"/>
      <c r="CN38" s="695"/>
      <c r="CO38" s="695"/>
      <c r="CP38" s="695"/>
      <c r="CQ38" s="696"/>
      <c r="CR38" s="679">
        <v>2711173</v>
      </c>
      <c r="CS38" s="680"/>
      <c r="CT38" s="680"/>
      <c r="CU38" s="680"/>
      <c r="CV38" s="680"/>
      <c r="CW38" s="680"/>
      <c r="CX38" s="680"/>
      <c r="CY38" s="681"/>
      <c r="CZ38" s="684">
        <v>11.1</v>
      </c>
      <c r="DA38" s="713"/>
      <c r="DB38" s="713"/>
      <c r="DC38" s="717"/>
      <c r="DD38" s="688">
        <v>2170809</v>
      </c>
      <c r="DE38" s="680"/>
      <c r="DF38" s="680"/>
      <c r="DG38" s="680"/>
      <c r="DH38" s="680"/>
      <c r="DI38" s="680"/>
      <c r="DJ38" s="680"/>
      <c r="DK38" s="681"/>
      <c r="DL38" s="688">
        <v>1926142</v>
      </c>
      <c r="DM38" s="680"/>
      <c r="DN38" s="680"/>
      <c r="DO38" s="680"/>
      <c r="DP38" s="680"/>
      <c r="DQ38" s="680"/>
      <c r="DR38" s="680"/>
      <c r="DS38" s="680"/>
      <c r="DT38" s="680"/>
      <c r="DU38" s="680"/>
      <c r="DV38" s="681"/>
      <c r="DW38" s="684">
        <v>12.5</v>
      </c>
      <c r="DX38" s="713"/>
      <c r="DY38" s="713"/>
      <c r="DZ38" s="713"/>
      <c r="EA38" s="713"/>
      <c r="EB38" s="713"/>
      <c r="EC38" s="714"/>
    </row>
    <row r="39" spans="2:133" ht="11.25" customHeight="1" x14ac:dyDescent="0.15">
      <c r="AQ39" s="756" t="s">
        <v>349</v>
      </c>
      <c r="AR39" s="757"/>
      <c r="AS39" s="757"/>
      <c r="AT39" s="757"/>
      <c r="AU39" s="757"/>
      <c r="AV39" s="757"/>
      <c r="AW39" s="757"/>
      <c r="AX39" s="757"/>
      <c r="AY39" s="758"/>
      <c r="AZ39" s="679" t="s">
        <v>241</v>
      </c>
      <c r="BA39" s="680"/>
      <c r="BB39" s="680"/>
      <c r="BC39" s="680"/>
      <c r="BD39" s="715"/>
      <c r="BE39" s="715"/>
      <c r="BF39" s="738"/>
      <c r="BG39" s="770" t="s">
        <v>350</v>
      </c>
      <c r="BH39" s="771"/>
      <c r="BI39" s="771"/>
      <c r="BJ39" s="771"/>
      <c r="BK39" s="771"/>
      <c r="BL39" s="235"/>
      <c r="BM39" s="695" t="s">
        <v>351</v>
      </c>
      <c r="BN39" s="695"/>
      <c r="BO39" s="695"/>
      <c r="BP39" s="695"/>
      <c r="BQ39" s="695"/>
      <c r="BR39" s="695"/>
      <c r="BS39" s="695"/>
      <c r="BT39" s="695"/>
      <c r="BU39" s="696"/>
      <c r="BV39" s="679">
        <v>101</v>
      </c>
      <c r="BW39" s="680"/>
      <c r="BX39" s="680"/>
      <c r="BY39" s="680"/>
      <c r="BZ39" s="680"/>
      <c r="CA39" s="680"/>
      <c r="CB39" s="689"/>
      <c r="CD39" s="694" t="s">
        <v>352</v>
      </c>
      <c r="CE39" s="695"/>
      <c r="CF39" s="695"/>
      <c r="CG39" s="695"/>
      <c r="CH39" s="695"/>
      <c r="CI39" s="695"/>
      <c r="CJ39" s="695"/>
      <c r="CK39" s="695"/>
      <c r="CL39" s="695"/>
      <c r="CM39" s="695"/>
      <c r="CN39" s="695"/>
      <c r="CO39" s="695"/>
      <c r="CP39" s="695"/>
      <c r="CQ39" s="696"/>
      <c r="CR39" s="679">
        <v>58104</v>
      </c>
      <c r="CS39" s="715"/>
      <c r="CT39" s="715"/>
      <c r="CU39" s="715"/>
      <c r="CV39" s="715"/>
      <c r="CW39" s="715"/>
      <c r="CX39" s="715"/>
      <c r="CY39" s="716"/>
      <c r="CZ39" s="684">
        <v>0.2</v>
      </c>
      <c r="DA39" s="713"/>
      <c r="DB39" s="713"/>
      <c r="DC39" s="717"/>
      <c r="DD39" s="688">
        <v>53387</v>
      </c>
      <c r="DE39" s="715"/>
      <c r="DF39" s="715"/>
      <c r="DG39" s="715"/>
      <c r="DH39" s="715"/>
      <c r="DI39" s="715"/>
      <c r="DJ39" s="715"/>
      <c r="DK39" s="716"/>
      <c r="DL39" s="688" t="s">
        <v>149</v>
      </c>
      <c r="DM39" s="715"/>
      <c r="DN39" s="715"/>
      <c r="DO39" s="715"/>
      <c r="DP39" s="715"/>
      <c r="DQ39" s="715"/>
      <c r="DR39" s="715"/>
      <c r="DS39" s="715"/>
      <c r="DT39" s="715"/>
      <c r="DU39" s="715"/>
      <c r="DV39" s="716"/>
      <c r="DW39" s="684" t="s">
        <v>241</v>
      </c>
      <c r="DX39" s="713"/>
      <c r="DY39" s="713"/>
      <c r="DZ39" s="713"/>
      <c r="EA39" s="713"/>
      <c r="EB39" s="713"/>
      <c r="EC39" s="714"/>
    </row>
    <row r="40" spans="2:133" ht="11.25" customHeight="1" x14ac:dyDescent="0.15">
      <c r="AQ40" s="756" t="s">
        <v>353</v>
      </c>
      <c r="AR40" s="757"/>
      <c r="AS40" s="757"/>
      <c r="AT40" s="757"/>
      <c r="AU40" s="757"/>
      <c r="AV40" s="757"/>
      <c r="AW40" s="757"/>
      <c r="AX40" s="757"/>
      <c r="AY40" s="758"/>
      <c r="AZ40" s="679">
        <v>923655</v>
      </c>
      <c r="BA40" s="680"/>
      <c r="BB40" s="680"/>
      <c r="BC40" s="680"/>
      <c r="BD40" s="715"/>
      <c r="BE40" s="715"/>
      <c r="BF40" s="738"/>
      <c r="BG40" s="770"/>
      <c r="BH40" s="771"/>
      <c r="BI40" s="771"/>
      <c r="BJ40" s="771"/>
      <c r="BK40" s="771"/>
      <c r="BL40" s="235"/>
      <c r="BM40" s="695" t="s">
        <v>354</v>
      </c>
      <c r="BN40" s="695"/>
      <c r="BO40" s="695"/>
      <c r="BP40" s="695"/>
      <c r="BQ40" s="695"/>
      <c r="BR40" s="695"/>
      <c r="BS40" s="695"/>
      <c r="BT40" s="695"/>
      <c r="BU40" s="696"/>
      <c r="BV40" s="679" t="s">
        <v>149</v>
      </c>
      <c r="BW40" s="680"/>
      <c r="BX40" s="680"/>
      <c r="BY40" s="680"/>
      <c r="BZ40" s="680"/>
      <c r="CA40" s="680"/>
      <c r="CB40" s="689"/>
      <c r="CD40" s="694" t="s">
        <v>355</v>
      </c>
      <c r="CE40" s="695"/>
      <c r="CF40" s="695"/>
      <c r="CG40" s="695"/>
      <c r="CH40" s="695"/>
      <c r="CI40" s="695"/>
      <c r="CJ40" s="695"/>
      <c r="CK40" s="695"/>
      <c r="CL40" s="695"/>
      <c r="CM40" s="695"/>
      <c r="CN40" s="695"/>
      <c r="CO40" s="695"/>
      <c r="CP40" s="695"/>
      <c r="CQ40" s="696"/>
      <c r="CR40" s="679">
        <v>1053614</v>
      </c>
      <c r="CS40" s="680"/>
      <c r="CT40" s="680"/>
      <c r="CU40" s="680"/>
      <c r="CV40" s="680"/>
      <c r="CW40" s="680"/>
      <c r="CX40" s="680"/>
      <c r="CY40" s="681"/>
      <c r="CZ40" s="684">
        <v>4.3</v>
      </c>
      <c r="DA40" s="713"/>
      <c r="DB40" s="713"/>
      <c r="DC40" s="717"/>
      <c r="DD40" s="688">
        <v>220000</v>
      </c>
      <c r="DE40" s="680"/>
      <c r="DF40" s="680"/>
      <c r="DG40" s="680"/>
      <c r="DH40" s="680"/>
      <c r="DI40" s="680"/>
      <c r="DJ40" s="680"/>
      <c r="DK40" s="681"/>
      <c r="DL40" s="688" t="s">
        <v>241</v>
      </c>
      <c r="DM40" s="680"/>
      <c r="DN40" s="680"/>
      <c r="DO40" s="680"/>
      <c r="DP40" s="680"/>
      <c r="DQ40" s="680"/>
      <c r="DR40" s="680"/>
      <c r="DS40" s="680"/>
      <c r="DT40" s="680"/>
      <c r="DU40" s="680"/>
      <c r="DV40" s="681"/>
      <c r="DW40" s="684" t="s">
        <v>241</v>
      </c>
      <c r="DX40" s="713"/>
      <c r="DY40" s="713"/>
      <c r="DZ40" s="713"/>
      <c r="EA40" s="713"/>
      <c r="EB40" s="713"/>
      <c r="EC40" s="714"/>
    </row>
    <row r="41" spans="2:133" ht="11.25" customHeight="1" x14ac:dyDescent="0.15">
      <c r="AQ41" s="766" t="s">
        <v>356</v>
      </c>
      <c r="AR41" s="767"/>
      <c r="AS41" s="767"/>
      <c r="AT41" s="767"/>
      <c r="AU41" s="767"/>
      <c r="AV41" s="767"/>
      <c r="AW41" s="767"/>
      <c r="AX41" s="767"/>
      <c r="AY41" s="768"/>
      <c r="AZ41" s="759">
        <v>1787518</v>
      </c>
      <c r="BA41" s="760"/>
      <c r="BB41" s="760"/>
      <c r="BC41" s="760"/>
      <c r="BD41" s="749"/>
      <c r="BE41" s="749"/>
      <c r="BF41" s="751"/>
      <c r="BG41" s="772"/>
      <c r="BH41" s="773"/>
      <c r="BI41" s="773"/>
      <c r="BJ41" s="773"/>
      <c r="BK41" s="773"/>
      <c r="BL41" s="236"/>
      <c r="BM41" s="704" t="s">
        <v>357</v>
      </c>
      <c r="BN41" s="704"/>
      <c r="BO41" s="704"/>
      <c r="BP41" s="704"/>
      <c r="BQ41" s="704"/>
      <c r="BR41" s="704"/>
      <c r="BS41" s="704"/>
      <c r="BT41" s="704"/>
      <c r="BU41" s="705"/>
      <c r="BV41" s="759">
        <v>354</v>
      </c>
      <c r="BW41" s="760"/>
      <c r="BX41" s="760"/>
      <c r="BY41" s="760"/>
      <c r="BZ41" s="760"/>
      <c r="CA41" s="760"/>
      <c r="CB41" s="769"/>
      <c r="CD41" s="694" t="s">
        <v>358</v>
      </c>
      <c r="CE41" s="695"/>
      <c r="CF41" s="695"/>
      <c r="CG41" s="695"/>
      <c r="CH41" s="695"/>
      <c r="CI41" s="695"/>
      <c r="CJ41" s="695"/>
      <c r="CK41" s="695"/>
      <c r="CL41" s="695"/>
      <c r="CM41" s="695"/>
      <c r="CN41" s="695"/>
      <c r="CO41" s="695"/>
      <c r="CP41" s="695"/>
      <c r="CQ41" s="696"/>
      <c r="CR41" s="679" t="s">
        <v>241</v>
      </c>
      <c r="CS41" s="715"/>
      <c r="CT41" s="715"/>
      <c r="CU41" s="715"/>
      <c r="CV41" s="715"/>
      <c r="CW41" s="715"/>
      <c r="CX41" s="715"/>
      <c r="CY41" s="716"/>
      <c r="CZ41" s="684" t="s">
        <v>187</v>
      </c>
      <c r="DA41" s="713"/>
      <c r="DB41" s="713"/>
      <c r="DC41" s="717"/>
      <c r="DD41" s="688" t="s">
        <v>187</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9" t="s">
        <v>359</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360</v>
      </c>
      <c r="CE42" s="677"/>
      <c r="CF42" s="677"/>
      <c r="CG42" s="677"/>
      <c r="CH42" s="677"/>
      <c r="CI42" s="677"/>
      <c r="CJ42" s="677"/>
      <c r="CK42" s="677"/>
      <c r="CL42" s="677"/>
      <c r="CM42" s="677"/>
      <c r="CN42" s="677"/>
      <c r="CO42" s="677"/>
      <c r="CP42" s="677"/>
      <c r="CQ42" s="678"/>
      <c r="CR42" s="679">
        <v>1907455</v>
      </c>
      <c r="CS42" s="680"/>
      <c r="CT42" s="680"/>
      <c r="CU42" s="680"/>
      <c r="CV42" s="680"/>
      <c r="CW42" s="680"/>
      <c r="CX42" s="680"/>
      <c r="CY42" s="681"/>
      <c r="CZ42" s="684">
        <v>7.8</v>
      </c>
      <c r="DA42" s="685"/>
      <c r="DB42" s="685"/>
      <c r="DC42" s="780"/>
      <c r="DD42" s="688">
        <v>392020</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9" t="s">
        <v>361</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362</v>
      </c>
      <c r="CE43" s="677"/>
      <c r="CF43" s="677"/>
      <c r="CG43" s="677"/>
      <c r="CH43" s="677"/>
      <c r="CI43" s="677"/>
      <c r="CJ43" s="677"/>
      <c r="CK43" s="677"/>
      <c r="CL43" s="677"/>
      <c r="CM43" s="677"/>
      <c r="CN43" s="677"/>
      <c r="CO43" s="677"/>
      <c r="CP43" s="677"/>
      <c r="CQ43" s="678"/>
      <c r="CR43" s="679">
        <v>46462</v>
      </c>
      <c r="CS43" s="715"/>
      <c r="CT43" s="715"/>
      <c r="CU43" s="715"/>
      <c r="CV43" s="715"/>
      <c r="CW43" s="715"/>
      <c r="CX43" s="715"/>
      <c r="CY43" s="716"/>
      <c r="CZ43" s="684">
        <v>0.2</v>
      </c>
      <c r="DA43" s="713"/>
      <c r="DB43" s="713"/>
      <c r="DC43" s="717"/>
      <c r="DD43" s="688">
        <v>46462</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40" t="s">
        <v>363</v>
      </c>
      <c r="CD44" s="791" t="s">
        <v>314</v>
      </c>
      <c r="CE44" s="792"/>
      <c r="CF44" s="676" t="s">
        <v>364</v>
      </c>
      <c r="CG44" s="677"/>
      <c r="CH44" s="677"/>
      <c r="CI44" s="677"/>
      <c r="CJ44" s="677"/>
      <c r="CK44" s="677"/>
      <c r="CL44" s="677"/>
      <c r="CM44" s="677"/>
      <c r="CN44" s="677"/>
      <c r="CO44" s="677"/>
      <c r="CP44" s="677"/>
      <c r="CQ44" s="678"/>
      <c r="CR44" s="679">
        <v>1780402</v>
      </c>
      <c r="CS44" s="680"/>
      <c r="CT44" s="680"/>
      <c r="CU44" s="680"/>
      <c r="CV44" s="680"/>
      <c r="CW44" s="680"/>
      <c r="CX44" s="680"/>
      <c r="CY44" s="681"/>
      <c r="CZ44" s="684">
        <v>7.3</v>
      </c>
      <c r="DA44" s="685"/>
      <c r="DB44" s="685"/>
      <c r="DC44" s="780"/>
      <c r="DD44" s="688">
        <v>374361</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365</v>
      </c>
      <c r="CG45" s="677"/>
      <c r="CH45" s="677"/>
      <c r="CI45" s="677"/>
      <c r="CJ45" s="677"/>
      <c r="CK45" s="677"/>
      <c r="CL45" s="677"/>
      <c r="CM45" s="677"/>
      <c r="CN45" s="677"/>
      <c r="CO45" s="677"/>
      <c r="CP45" s="677"/>
      <c r="CQ45" s="678"/>
      <c r="CR45" s="679">
        <v>546132</v>
      </c>
      <c r="CS45" s="715"/>
      <c r="CT45" s="715"/>
      <c r="CU45" s="715"/>
      <c r="CV45" s="715"/>
      <c r="CW45" s="715"/>
      <c r="CX45" s="715"/>
      <c r="CY45" s="716"/>
      <c r="CZ45" s="684">
        <v>2.2000000000000002</v>
      </c>
      <c r="DA45" s="713"/>
      <c r="DB45" s="713"/>
      <c r="DC45" s="717"/>
      <c r="DD45" s="688">
        <v>20357</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366</v>
      </c>
      <c r="CG46" s="677"/>
      <c r="CH46" s="677"/>
      <c r="CI46" s="677"/>
      <c r="CJ46" s="677"/>
      <c r="CK46" s="677"/>
      <c r="CL46" s="677"/>
      <c r="CM46" s="677"/>
      <c r="CN46" s="677"/>
      <c r="CO46" s="677"/>
      <c r="CP46" s="677"/>
      <c r="CQ46" s="678"/>
      <c r="CR46" s="679">
        <v>1234270</v>
      </c>
      <c r="CS46" s="680"/>
      <c r="CT46" s="680"/>
      <c r="CU46" s="680"/>
      <c r="CV46" s="680"/>
      <c r="CW46" s="680"/>
      <c r="CX46" s="680"/>
      <c r="CY46" s="681"/>
      <c r="CZ46" s="684">
        <v>5.0999999999999996</v>
      </c>
      <c r="DA46" s="685"/>
      <c r="DB46" s="685"/>
      <c r="DC46" s="780"/>
      <c r="DD46" s="688">
        <v>354004</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367</v>
      </c>
      <c r="CG47" s="677"/>
      <c r="CH47" s="677"/>
      <c r="CI47" s="677"/>
      <c r="CJ47" s="677"/>
      <c r="CK47" s="677"/>
      <c r="CL47" s="677"/>
      <c r="CM47" s="677"/>
      <c r="CN47" s="677"/>
      <c r="CO47" s="677"/>
      <c r="CP47" s="677"/>
      <c r="CQ47" s="678"/>
      <c r="CR47" s="679">
        <v>127053</v>
      </c>
      <c r="CS47" s="715"/>
      <c r="CT47" s="715"/>
      <c r="CU47" s="715"/>
      <c r="CV47" s="715"/>
      <c r="CW47" s="715"/>
      <c r="CX47" s="715"/>
      <c r="CY47" s="716"/>
      <c r="CZ47" s="684">
        <v>0.5</v>
      </c>
      <c r="DA47" s="713"/>
      <c r="DB47" s="713"/>
      <c r="DC47" s="717"/>
      <c r="DD47" s="688">
        <v>17659</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368</v>
      </c>
      <c r="CG48" s="677"/>
      <c r="CH48" s="677"/>
      <c r="CI48" s="677"/>
      <c r="CJ48" s="677"/>
      <c r="CK48" s="677"/>
      <c r="CL48" s="677"/>
      <c r="CM48" s="677"/>
      <c r="CN48" s="677"/>
      <c r="CO48" s="677"/>
      <c r="CP48" s="677"/>
      <c r="CQ48" s="678"/>
      <c r="CR48" s="679" t="s">
        <v>241</v>
      </c>
      <c r="CS48" s="680"/>
      <c r="CT48" s="680"/>
      <c r="CU48" s="680"/>
      <c r="CV48" s="680"/>
      <c r="CW48" s="680"/>
      <c r="CX48" s="680"/>
      <c r="CY48" s="681"/>
      <c r="CZ48" s="684" t="s">
        <v>241</v>
      </c>
      <c r="DA48" s="685"/>
      <c r="DB48" s="685"/>
      <c r="DC48" s="780"/>
      <c r="DD48" s="688" t="s">
        <v>241</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369</v>
      </c>
      <c r="CE49" s="725"/>
      <c r="CF49" s="725"/>
      <c r="CG49" s="725"/>
      <c r="CH49" s="725"/>
      <c r="CI49" s="725"/>
      <c r="CJ49" s="725"/>
      <c r="CK49" s="725"/>
      <c r="CL49" s="725"/>
      <c r="CM49" s="725"/>
      <c r="CN49" s="725"/>
      <c r="CO49" s="725"/>
      <c r="CP49" s="725"/>
      <c r="CQ49" s="726"/>
      <c r="CR49" s="759">
        <v>24425286</v>
      </c>
      <c r="CS49" s="749"/>
      <c r="CT49" s="749"/>
      <c r="CU49" s="749"/>
      <c r="CV49" s="749"/>
      <c r="CW49" s="749"/>
      <c r="CX49" s="749"/>
      <c r="CY49" s="781"/>
      <c r="CZ49" s="764">
        <v>100</v>
      </c>
      <c r="DA49" s="782"/>
      <c r="DB49" s="782"/>
      <c r="DC49" s="783"/>
      <c r="DD49" s="784">
        <v>16057363</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2Clgrb/Yvomny5aLvCde7N9hkpdHd+moE0moOTD1ktE2qiA/34XHDxGyEZeBq4jb+mbuus/G/aqhRXUUcS9ufA==" saltValue="zgDXz2N9VJtGWIxP6FdM/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370</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371</v>
      </c>
      <c r="DK2" s="827"/>
      <c r="DL2" s="827"/>
      <c r="DM2" s="827"/>
      <c r="DN2" s="827"/>
      <c r="DO2" s="828"/>
      <c r="DP2" s="249"/>
      <c r="DQ2" s="826" t="s">
        <v>372</v>
      </c>
      <c r="DR2" s="827"/>
      <c r="DS2" s="827"/>
      <c r="DT2" s="827"/>
      <c r="DU2" s="827"/>
      <c r="DV2" s="827"/>
      <c r="DW2" s="827"/>
      <c r="DX2" s="827"/>
      <c r="DY2" s="827"/>
      <c r="DZ2" s="828"/>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29" t="s">
        <v>373</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374</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0" t="s">
        <v>375</v>
      </c>
      <c r="B5" s="821"/>
      <c r="C5" s="821"/>
      <c r="D5" s="821"/>
      <c r="E5" s="821"/>
      <c r="F5" s="821"/>
      <c r="G5" s="821"/>
      <c r="H5" s="821"/>
      <c r="I5" s="821"/>
      <c r="J5" s="821"/>
      <c r="K5" s="821"/>
      <c r="L5" s="821"/>
      <c r="M5" s="821"/>
      <c r="N5" s="821"/>
      <c r="O5" s="821"/>
      <c r="P5" s="822"/>
      <c r="Q5" s="797" t="s">
        <v>376</v>
      </c>
      <c r="R5" s="798"/>
      <c r="S5" s="798"/>
      <c r="T5" s="798"/>
      <c r="U5" s="799"/>
      <c r="V5" s="797" t="s">
        <v>377</v>
      </c>
      <c r="W5" s="798"/>
      <c r="X5" s="798"/>
      <c r="Y5" s="798"/>
      <c r="Z5" s="799"/>
      <c r="AA5" s="797" t="s">
        <v>378</v>
      </c>
      <c r="AB5" s="798"/>
      <c r="AC5" s="798"/>
      <c r="AD5" s="798"/>
      <c r="AE5" s="798"/>
      <c r="AF5" s="830" t="s">
        <v>379</v>
      </c>
      <c r="AG5" s="798"/>
      <c r="AH5" s="798"/>
      <c r="AI5" s="798"/>
      <c r="AJ5" s="809"/>
      <c r="AK5" s="798" t="s">
        <v>380</v>
      </c>
      <c r="AL5" s="798"/>
      <c r="AM5" s="798"/>
      <c r="AN5" s="798"/>
      <c r="AO5" s="799"/>
      <c r="AP5" s="797" t="s">
        <v>381</v>
      </c>
      <c r="AQ5" s="798"/>
      <c r="AR5" s="798"/>
      <c r="AS5" s="798"/>
      <c r="AT5" s="799"/>
      <c r="AU5" s="797" t="s">
        <v>382</v>
      </c>
      <c r="AV5" s="798"/>
      <c r="AW5" s="798"/>
      <c r="AX5" s="798"/>
      <c r="AY5" s="809"/>
      <c r="AZ5" s="256"/>
      <c r="BA5" s="256"/>
      <c r="BB5" s="256"/>
      <c r="BC5" s="256"/>
      <c r="BD5" s="256"/>
      <c r="BE5" s="257"/>
      <c r="BF5" s="257"/>
      <c r="BG5" s="257"/>
      <c r="BH5" s="257"/>
      <c r="BI5" s="257"/>
      <c r="BJ5" s="257"/>
      <c r="BK5" s="257"/>
      <c r="BL5" s="257"/>
      <c r="BM5" s="257"/>
      <c r="BN5" s="257"/>
      <c r="BO5" s="257"/>
      <c r="BP5" s="257"/>
      <c r="BQ5" s="820" t="s">
        <v>383</v>
      </c>
      <c r="BR5" s="821"/>
      <c r="BS5" s="821"/>
      <c r="BT5" s="821"/>
      <c r="BU5" s="821"/>
      <c r="BV5" s="821"/>
      <c r="BW5" s="821"/>
      <c r="BX5" s="821"/>
      <c r="BY5" s="821"/>
      <c r="BZ5" s="821"/>
      <c r="CA5" s="821"/>
      <c r="CB5" s="821"/>
      <c r="CC5" s="821"/>
      <c r="CD5" s="821"/>
      <c r="CE5" s="821"/>
      <c r="CF5" s="821"/>
      <c r="CG5" s="822"/>
      <c r="CH5" s="797" t="s">
        <v>384</v>
      </c>
      <c r="CI5" s="798"/>
      <c r="CJ5" s="798"/>
      <c r="CK5" s="798"/>
      <c r="CL5" s="799"/>
      <c r="CM5" s="797" t="s">
        <v>385</v>
      </c>
      <c r="CN5" s="798"/>
      <c r="CO5" s="798"/>
      <c r="CP5" s="798"/>
      <c r="CQ5" s="799"/>
      <c r="CR5" s="797" t="s">
        <v>386</v>
      </c>
      <c r="CS5" s="798"/>
      <c r="CT5" s="798"/>
      <c r="CU5" s="798"/>
      <c r="CV5" s="799"/>
      <c r="CW5" s="797" t="s">
        <v>387</v>
      </c>
      <c r="CX5" s="798"/>
      <c r="CY5" s="798"/>
      <c r="CZ5" s="798"/>
      <c r="DA5" s="799"/>
      <c r="DB5" s="797" t="s">
        <v>388</v>
      </c>
      <c r="DC5" s="798"/>
      <c r="DD5" s="798"/>
      <c r="DE5" s="798"/>
      <c r="DF5" s="799"/>
      <c r="DG5" s="803" t="s">
        <v>389</v>
      </c>
      <c r="DH5" s="804"/>
      <c r="DI5" s="804"/>
      <c r="DJ5" s="804"/>
      <c r="DK5" s="805"/>
      <c r="DL5" s="803" t="s">
        <v>390</v>
      </c>
      <c r="DM5" s="804"/>
      <c r="DN5" s="804"/>
      <c r="DO5" s="804"/>
      <c r="DP5" s="805"/>
      <c r="DQ5" s="797" t="s">
        <v>391</v>
      </c>
      <c r="DR5" s="798"/>
      <c r="DS5" s="798"/>
      <c r="DT5" s="798"/>
      <c r="DU5" s="799"/>
      <c r="DV5" s="797" t="s">
        <v>382</v>
      </c>
      <c r="DW5" s="798"/>
      <c r="DX5" s="798"/>
      <c r="DY5" s="798"/>
      <c r="DZ5" s="809"/>
      <c r="EA5" s="254"/>
    </row>
    <row r="6" spans="1:131" s="255" customFormat="1" ht="26.25" customHeight="1" thickBot="1" x14ac:dyDescent="0.2">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15">
      <c r="A7" s="258">
        <v>1</v>
      </c>
      <c r="B7" s="811" t="s">
        <v>392</v>
      </c>
      <c r="C7" s="812"/>
      <c r="D7" s="812"/>
      <c r="E7" s="812"/>
      <c r="F7" s="812"/>
      <c r="G7" s="812"/>
      <c r="H7" s="812"/>
      <c r="I7" s="812"/>
      <c r="J7" s="812"/>
      <c r="K7" s="812"/>
      <c r="L7" s="812"/>
      <c r="M7" s="812"/>
      <c r="N7" s="812"/>
      <c r="O7" s="812"/>
      <c r="P7" s="813"/>
      <c r="Q7" s="814">
        <v>25050</v>
      </c>
      <c r="R7" s="815"/>
      <c r="S7" s="815"/>
      <c r="T7" s="815"/>
      <c r="U7" s="815"/>
      <c r="V7" s="815">
        <v>24425</v>
      </c>
      <c r="W7" s="815"/>
      <c r="X7" s="815"/>
      <c r="Y7" s="815"/>
      <c r="Z7" s="815"/>
      <c r="AA7" s="815">
        <f>Q7-V7</f>
        <v>625</v>
      </c>
      <c r="AB7" s="815"/>
      <c r="AC7" s="815"/>
      <c r="AD7" s="815"/>
      <c r="AE7" s="816"/>
      <c r="AF7" s="817">
        <v>601</v>
      </c>
      <c r="AG7" s="818"/>
      <c r="AH7" s="818"/>
      <c r="AI7" s="818"/>
      <c r="AJ7" s="819"/>
      <c r="AK7" s="854" t="s">
        <v>598</v>
      </c>
      <c r="AL7" s="855"/>
      <c r="AM7" s="855"/>
      <c r="AN7" s="855"/>
      <c r="AO7" s="855"/>
      <c r="AP7" s="855">
        <v>19183</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t="s">
        <v>608</v>
      </c>
      <c r="BT7" s="859"/>
      <c r="BU7" s="859"/>
      <c r="BV7" s="859"/>
      <c r="BW7" s="859"/>
      <c r="BX7" s="859"/>
      <c r="BY7" s="859"/>
      <c r="BZ7" s="859"/>
      <c r="CA7" s="859"/>
      <c r="CB7" s="859"/>
      <c r="CC7" s="859"/>
      <c r="CD7" s="859"/>
      <c r="CE7" s="859"/>
      <c r="CF7" s="859"/>
      <c r="CG7" s="860"/>
      <c r="CH7" s="851">
        <v>8</v>
      </c>
      <c r="CI7" s="852"/>
      <c r="CJ7" s="852"/>
      <c r="CK7" s="852"/>
      <c r="CL7" s="853"/>
      <c r="CM7" s="851">
        <v>83</v>
      </c>
      <c r="CN7" s="852"/>
      <c r="CO7" s="852"/>
      <c r="CP7" s="852"/>
      <c r="CQ7" s="853"/>
      <c r="CR7" s="851">
        <v>5</v>
      </c>
      <c r="CS7" s="852"/>
      <c r="CT7" s="852"/>
      <c r="CU7" s="852"/>
      <c r="CV7" s="853"/>
      <c r="CW7" s="851" t="s">
        <v>598</v>
      </c>
      <c r="CX7" s="852"/>
      <c r="CY7" s="852"/>
      <c r="CZ7" s="852"/>
      <c r="DA7" s="853"/>
      <c r="DB7" s="851" t="s">
        <v>598</v>
      </c>
      <c r="DC7" s="852"/>
      <c r="DD7" s="852"/>
      <c r="DE7" s="852"/>
      <c r="DF7" s="853"/>
      <c r="DG7" s="851">
        <v>407</v>
      </c>
      <c r="DH7" s="852"/>
      <c r="DI7" s="852"/>
      <c r="DJ7" s="852"/>
      <c r="DK7" s="853"/>
      <c r="DL7" s="851" t="s">
        <v>598</v>
      </c>
      <c r="DM7" s="852"/>
      <c r="DN7" s="852"/>
      <c r="DO7" s="852"/>
      <c r="DP7" s="853"/>
      <c r="DQ7" s="851">
        <v>22</v>
      </c>
      <c r="DR7" s="852"/>
      <c r="DS7" s="852"/>
      <c r="DT7" s="852"/>
      <c r="DU7" s="853"/>
      <c r="DV7" s="832"/>
      <c r="DW7" s="833"/>
      <c r="DX7" s="833"/>
      <c r="DY7" s="833"/>
      <c r="DZ7" s="834"/>
      <c r="EA7" s="254"/>
    </row>
    <row r="8" spans="1:131" s="255" customFormat="1" ht="26.25" customHeight="1" x14ac:dyDescent="0.15">
      <c r="A8" s="261">
        <v>2</v>
      </c>
      <c r="B8" s="835"/>
      <c r="C8" s="836"/>
      <c r="D8" s="836"/>
      <c r="E8" s="836"/>
      <c r="F8" s="836"/>
      <c r="G8" s="836"/>
      <c r="H8" s="836"/>
      <c r="I8" s="836"/>
      <c r="J8" s="836"/>
      <c r="K8" s="836"/>
      <c r="L8" s="836"/>
      <c r="M8" s="836"/>
      <c r="N8" s="836"/>
      <c r="O8" s="836"/>
      <c r="P8" s="837"/>
      <c r="Q8" s="838"/>
      <c r="R8" s="839"/>
      <c r="S8" s="839"/>
      <c r="T8" s="839"/>
      <c r="U8" s="839"/>
      <c r="V8" s="839"/>
      <c r="W8" s="839"/>
      <c r="X8" s="839"/>
      <c r="Y8" s="839"/>
      <c r="Z8" s="839"/>
      <c r="AA8" s="839"/>
      <c r="AB8" s="839"/>
      <c r="AC8" s="839"/>
      <c r="AD8" s="839"/>
      <c r="AE8" s="840"/>
      <c r="AF8" s="841"/>
      <c r="AG8" s="842"/>
      <c r="AH8" s="842"/>
      <c r="AI8" s="842"/>
      <c r="AJ8" s="843"/>
      <c r="AK8" s="844"/>
      <c r="AL8" s="845"/>
      <c r="AM8" s="845"/>
      <c r="AN8" s="845"/>
      <c r="AO8" s="845"/>
      <c r="AP8" s="845"/>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c r="BT8" s="849"/>
      <c r="BU8" s="849"/>
      <c r="BV8" s="849"/>
      <c r="BW8" s="849"/>
      <c r="BX8" s="849"/>
      <c r="BY8" s="849"/>
      <c r="BZ8" s="849"/>
      <c r="CA8" s="849"/>
      <c r="CB8" s="849"/>
      <c r="CC8" s="849"/>
      <c r="CD8" s="849"/>
      <c r="CE8" s="849"/>
      <c r="CF8" s="849"/>
      <c r="CG8" s="850"/>
      <c r="CH8" s="861"/>
      <c r="CI8" s="862"/>
      <c r="CJ8" s="862"/>
      <c r="CK8" s="862"/>
      <c r="CL8" s="863"/>
      <c r="CM8" s="861"/>
      <c r="CN8" s="862"/>
      <c r="CO8" s="862"/>
      <c r="CP8" s="862"/>
      <c r="CQ8" s="863"/>
      <c r="CR8" s="861"/>
      <c r="CS8" s="862"/>
      <c r="CT8" s="862"/>
      <c r="CU8" s="862"/>
      <c r="CV8" s="863"/>
      <c r="CW8" s="861"/>
      <c r="CX8" s="862"/>
      <c r="CY8" s="862"/>
      <c r="CZ8" s="862"/>
      <c r="DA8" s="863"/>
      <c r="DB8" s="861"/>
      <c r="DC8" s="862"/>
      <c r="DD8" s="862"/>
      <c r="DE8" s="862"/>
      <c r="DF8" s="863"/>
      <c r="DG8" s="861"/>
      <c r="DH8" s="862"/>
      <c r="DI8" s="862"/>
      <c r="DJ8" s="862"/>
      <c r="DK8" s="863"/>
      <c r="DL8" s="861"/>
      <c r="DM8" s="862"/>
      <c r="DN8" s="862"/>
      <c r="DO8" s="862"/>
      <c r="DP8" s="863"/>
      <c r="DQ8" s="861"/>
      <c r="DR8" s="862"/>
      <c r="DS8" s="862"/>
      <c r="DT8" s="862"/>
      <c r="DU8" s="863"/>
      <c r="DV8" s="864"/>
      <c r="DW8" s="865"/>
      <c r="DX8" s="865"/>
      <c r="DY8" s="865"/>
      <c r="DZ8" s="866"/>
      <c r="EA8" s="254"/>
    </row>
    <row r="9" spans="1:131" s="255" customFormat="1" ht="26.25" customHeight="1" x14ac:dyDescent="0.15">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c r="BT9" s="849"/>
      <c r="BU9" s="849"/>
      <c r="BV9" s="849"/>
      <c r="BW9" s="849"/>
      <c r="BX9" s="849"/>
      <c r="BY9" s="849"/>
      <c r="BZ9" s="849"/>
      <c r="CA9" s="849"/>
      <c r="CB9" s="849"/>
      <c r="CC9" s="849"/>
      <c r="CD9" s="849"/>
      <c r="CE9" s="849"/>
      <c r="CF9" s="849"/>
      <c r="CG9" s="850"/>
      <c r="CH9" s="861"/>
      <c r="CI9" s="862"/>
      <c r="CJ9" s="862"/>
      <c r="CK9" s="862"/>
      <c r="CL9" s="863"/>
      <c r="CM9" s="861"/>
      <c r="CN9" s="862"/>
      <c r="CO9" s="862"/>
      <c r="CP9" s="862"/>
      <c r="CQ9" s="863"/>
      <c r="CR9" s="861"/>
      <c r="CS9" s="862"/>
      <c r="CT9" s="862"/>
      <c r="CU9" s="862"/>
      <c r="CV9" s="863"/>
      <c r="CW9" s="861"/>
      <c r="CX9" s="862"/>
      <c r="CY9" s="862"/>
      <c r="CZ9" s="862"/>
      <c r="DA9" s="863"/>
      <c r="DB9" s="861"/>
      <c r="DC9" s="862"/>
      <c r="DD9" s="862"/>
      <c r="DE9" s="862"/>
      <c r="DF9" s="863"/>
      <c r="DG9" s="861"/>
      <c r="DH9" s="862"/>
      <c r="DI9" s="862"/>
      <c r="DJ9" s="862"/>
      <c r="DK9" s="863"/>
      <c r="DL9" s="861"/>
      <c r="DM9" s="862"/>
      <c r="DN9" s="862"/>
      <c r="DO9" s="862"/>
      <c r="DP9" s="863"/>
      <c r="DQ9" s="861"/>
      <c r="DR9" s="862"/>
      <c r="DS9" s="862"/>
      <c r="DT9" s="862"/>
      <c r="DU9" s="863"/>
      <c r="DV9" s="864"/>
      <c r="DW9" s="865"/>
      <c r="DX9" s="865"/>
      <c r="DY9" s="865"/>
      <c r="DZ9" s="866"/>
      <c r="EA9" s="254"/>
    </row>
    <row r="10" spans="1:131" s="255" customFormat="1" ht="26.25" customHeight="1" x14ac:dyDescent="0.15">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x14ac:dyDescent="0.15">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15">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15">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15">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15">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15">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15">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15">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15">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15">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15">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393</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
      <c r="A23" s="264" t="s">
        <v>394</v>
      </c>
      <c r="B23" s="870" t="s">
        <v>395</v>
      </c>
      <c r="C23" s="871"/>
      <c r="D23" s="871"/>
      <c r="E23" s="871"/>
      <c r="F23" s="871"/>
      <c r="G23" s="871"/>
      <c r="H23" s="871"/>
      <c r="I23" s="871"/>
      <c r="J23" s="871"/>
      <c r="K23" s="871"/>
      <c r="L23" s="871"/>
      <c r="M23" s="871"/>
      <c r="N23" s="871"/>
      <c r="O23" s="871"/>
      <c r="P23" s="872"/>
      <c r="Q23" s="873">
        <f>SUM(Q7:U22)</f>
        <v>25050</v>
      </c>
      <c r="R23" s="874"/>
      <c r="S23" s="874"/>
      <c r="T23" s="874"/>
      <c r="U23" s="874"/>
      <c r="V23" s="874">
        <f t="shared" ref="V23" si="0">SUM(V7:Z22)</f>
        <v>24425</v>
      </c>
      <c r="W23" s="874"/>
      <c r="X23" s="874"/>
      <c r="Y23" s="874"/>
      <c r="Z23" s="874"/>
      <c r="AA23" s="874">
        <f t="shared" ref="AA23" si="1">SUM(AA7:AE22)</f>
        <v>625</v>
      </c>
      <c r="AB23" s="874"/>
      <c r="AC23" s="874"/>
      <c r="AD23" s="874"/>
      <c r="AE23" s="875"/>
      <c r="AF23" s="876">
        <v>601</v>
      </c>
      <c r="AG23" s="874"/>
      <c r="AH23" s="874"/>
      <c r="AI23" s="874"/>
      <c r="AJ23" s="877"/>
      <c r="AK23" s="878"/>
      <c r="AL23" s="879"/>
      <c r="AM23" s="879"/>
      <c r="AN23" s="879"/>
      <c r="AO23" s="879"/>
      <c r="AP23" s="874">
        <f>SUM(AP7:AT22)</f>
        <v>19183</v>
      </c>
      <c r="AQ23" s="874"/>
      <c r="AR23" s="874"/>
      <c r="AS23" s="874"/>
      <c r="AT23" s="874"/>
      <c r="AU23" s="880"/>
      <c r="AV23" s="880"/>
      <c r="AW23" s="880"/>
      <c r="AX23" s="880"/>
      <c r="AY23" s="881"/>
      <c r="AZ23" s="889" t="s">
        <v>396</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15">
      <c r="A24" s="888" t="s">
        <v>397</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
      <c r="A25" s="829" t="s">
        <v>398</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15">
      <c r="A26" s="820" t="s">
        <v>375</v>
      </c>
      <c r="B26" s="821"/>
      <c r="C26" s="821"/>
      <c r="D26" s="821"/>
      <c r="E26" s="821"/>
      <c r="F26" s="821"/>
      <c r="G26" s="821"/>
      <c r="H26" s="821"/>
      <c r="I26" s="821"/>
      <c r="J26" s="821"/>
      <c r="K26" s="821"/>
      <c r="L26" s="821"/>
      <c r="M26" s="821"/>
      <c r="N26" s="821"/>
      <c r="O26" s="821"/>
      <c r="P26" s="822"/>
      <c r="Q26" s="797" t="s">
        <v>399</v>
      </c>
      <c r="R26" s="798"/>
      <c r="S26" s="798"/>
      <c r="T26" s="798"/>
      <c r="U26" s="799"/>
      <c r="V26" s="797" t="s">
        <v>400</v>
      </c>
      <c r="W26" s="798"/>
      <c r="X26" s="798"/>
      <c r="Y26" s="798"/>
      <c r="Z26" s="799"/>
      <c r="AA26" s="797" t="s">
        <v>401</v>
      </c>
      <c r="AB26" s="798"/>
      <c r="AC26" s="798"/>
      <c r="AD26" s="798"/>
      <c r="AE26" s="798"/>
      <c r="AF26" s="892" t="s">
        <v>402</v>
      </c>
      <c r="AG26" s="893"/>
      <c r="AH26" s="893"/>
      <c r="AI26" s="893"/>
      <c r="AJ26" s="894"/>
      <c r="AK26" s="798" t="s">
        <v>403</v>
      </c>
      <c r="AL26" s="798"/>
      <c r="AM26" s="798"/>
      <c r="AN26" s="798"/>
      <c r="AO26" s="799"/>
      <c r="AP26" s="797" t="s">
        <v>404</v>
      </c>
      <c r="AQ26" s="798"/>
      <c r="AR26" s="798"/>
      <c r="AS26" s="798"/>
      <c r="AT26" s="799"/>
      <c r="AU26" s="797" t="s">
        <v>405</v>
      </c>
      <c r="AV26" s="798"/>
      <c r="AW26" s="798"/>
      <c r="AX26" s="798"/>
      <c r="AY26" s="799"/>
      <c r="AZ26" s="797" t="s">
        <v>406</v>
      </c>
      <c r="BA26" s="798"/>
      <c r="BB26" s="798"/>
      <c r="BC26" s="798"/>
      <c r="BD26" s="799"/>
      <c r="BE26" s="797" t="s">
        <v>382</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15">
      <c r="A28" s="266">
        <v>1</v>
      </c>
      <c r="B28" s="811" t="s">
        <v>407</v>
      </c>
      <c r="C28" s="812"/>
      <c r="D28" s="812"/>
      <c r="E28" s="812"/>
      <c r="F28" s="812"/>
      <c r="G28" s="812"/>
      <c r="H28" s="812"/>
      <c r="I28" s="812"/>
      <c r="J28" s="812"/>
      <c r="K28" s="812"/>
      <c r="L28" s="812"/>
      <c r="M28" s="812"/>
      <c r="N28" s="812"/>
      <c r="O28" s="812"/>
      <c r="P28" s="813"/>
      <c r="Q28" s="901">
        <v>8304</v>
      </c>
      <c r="R28" s="902"/>
      <c r="S28" s="902"/>
      <c r="T28" s="902"/>
      <c r="U28" s="902"/>
      <c r="V28" s="902">
        <v>8332</v>
      </c>
      <c r="W28" s="902"/>
      <c r="X28" s="902"/>
      <c r="Y28" s="902"/>
      <c r="Z28" s="902"/>
      <c r="AA28" s="902">
        <v>-27</v>
      </c>
      <c r="AB28" s="902"/>
      <c r="AC28" s="902"/>
      <c r="AD28" s="902"/>
      <c r="AE28" s="903"/>
      <c r="AF28" s="904">
        <v>-27</v>
      </c>
      <c r="AG28" s="902"/>
      <c r="AH28" s="902"/>
      <c r="AI28" s="902"/>
      <c r="AJ28" s="905"/>
      <c r="AK28" s="906">
        <v>920</v>
      </c>
      <c r="AL28" s="898"/>
      <c r="AM28" s="898"/>
      <c r="AN28" s="898"/>
      <c r="AO28" s="898"/>
      <c r="AP28" s="898" t="s">
        <v>598</v>
      </c>
      <c r="AQ28" s="898"/>
      <c r="AR28" s="898"/>
      <c r="AS28" s="898"/>
      <c r="AT28" s="898"/>
      <c r="AU28" s="898" t="s">
        <v>598</v>
      </c>
      <c r="AV28" s="898"/>
      <c r="AW28" s="898"/>
      <c r="AX28" s="898"/>
      <c r="AY28" s="898"/>
      <c r="AZ28" s="898" t="s">
        <v>598</v>
      </c>
      <c r="BA28" s="898"/>
      <c r="BB28" s="898"/>
      <c r="BC28" s="898"/>
      <c r="BD28" s="898"/>
      <c r="BE28" s="899"/>
      <c r="BF28" s="899"/>
      <c r="BG28" s="899"/>
      <c r="BH28" s="899"/>
      <c r="BI28" s="900"/>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15">
      <c r="A29" s="266">
        <v>2</v>
      </c>
      <c r="B29" s="835" t="s">
        <v>408</v>
      </c>
      <c r="C29" s="836"/>
      <c r="D29" s="836"/>
      <c r="E29" s="836"/>
      <c r="F29" s="836"/>
      <c r="G29" s="836"/>
      <c r="H29" s="836"/>
      <c r="I29" s="836"/>
      <c r="J29" s="836"/>
      <c r="K29" s="836"/>
      <c r="L29" s="836"/>
      <c r="M29" s="836"/>
      <c r="N29" s="836"/>
      <c r="O29" s="836"/>
      <c r="P29" s="837"/>
      <c r="Q29" s="838">
        <v>9</v>
      </c>
      <c r="R29" s="839"/>
      <c r="S29" s="839"/>
      <c r="T29" s="839"/>
      <c r="U29" s="839"/>
      <c r="V29" s="839">
        <v>9</v>
      </c>
      <c r="W29" s="839"/>
      <c r="X29" s="839"/>
      <c r="Y29" s="839"/>
      <c r="Z29" s="839"/>
      <c r="AA29" s="839" t="s">
        <v>616</v>
      </c>
      <c r="AB29" s="839"/>
      <c r="AC29" s="839"/>
      <c r="AD29" s="839"/>
      <c r="AE29" s="840"/>
      <c r="AF29" s="841" t="s">
        <v>409</v>
      </c>
      <c r="AG29" s="842"/>
      <c r="AH29" s="842"/>
      <c r="AI29" s="842"/>
      <c r="AJ29" s="843"/>
      <c r="AK29" s="909">
        <v>4</v>
      </c>
      <c r="AL29" s="910"/>
      <c r="AM29" s="910"/>
      <c r="AN29" s="910"/>
      <c r="AO29" s="910"/>
      <c r="AP29" s="910" t="s">
        <v>598</v>
      </c>
      <c r="AQ29" s="910"/>
      <c r="AR29" s="910"/>
      <c r="AS29" s="910"/>
      <c r="AT29" s="910"/>
      <c r="AU29" s="910" t="s">
        <v>598</v>
      </c>
      <c r="AV29" s="910"/>
      <c r="AW29" s="910"/>
      <c r="AX29" s="910"/>
      <c r="AY29" s="910"/>
      <c r="AZ29" s="910" t="s">
        <v>598</v>
      </c>
      <c r="BA29" s="910"/>
      <c r="BB29" s="910"/>
      <c r="BC29" s="910"/>
      <c r="BD29" s="910"/>
      <c r="BE29" s="907"/>
      <c r="BF29" s="907"/>
      <c r="BG29" s="907"/>
      <c r="BH29" s="907"/>
      <c r="BI29" s="908"/>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15">
      <c r="A30" s="266">
        <v>3</v>
      </c>
      <c r="B30" s="835" t="s">
        <v>410</v>
      </c>
      <c r="C30" s="836"/>
      <c r="D30" s="836"/>
      <c r="E30" s="836"/>
      <c r="F30" s="836"/>
      <c r="G30" s="836"/>
      <c r="H30" s="836"/>
      <c r="I30" s="836"/>
      <c r="J30" s="836"/>
      <c r="K30" s="836"/>
      <c r="L30" s="836"/>
      <c r="M30" s="836"/>
      <c r="N30" s="836"/>
      <c r="O30" s="836"/>
      <c r="P30" s="837"/>
      <c r="Q30" s="838">
        <v>6185</v>
      </c>
      <c r="R30" s="839"/>
      <c r="S30" s="839"/>
      <c r="T30" s="839"/>
      <c r="U30" s="839"/>
      <c r="V30" s="839">
        <v>5937</v>
      </c>
      <c r="W30" s="839"/>
      <c r="X30" s="839"/>
      <c r="Y30" s="839"/>
      <c r="Z30" s="839"/>
      <c r="AA30" s="839">
        <v>247</v>
      </c>
      <c r="AB30" s="839"/>
      <c r="AC30" s="839"/>
      <c r="AD30" s="839"/>
      <c r="AE30" s="840"/>
      <c r="AF30" s="841">
        <v>247</v>
      </c>
      <c r="AG30" s="842"/>
      <c r="AH30" s="842"/>
      <c r="AI30" s="842"/>
      <c r="AJ30" s="843"/>
      <c r="AK30" s="909">
        <v>853</v>
      </c>
      <c r="AL30" s="910"/>
      <c r="AM30" s="910"/>
      <c r="AN30" s="910"/>
      <c r="AO30" s="910"/>
      <c r="AP30" s="910" t="s">
        <v>598</v>
      </c>
      <c r="AQ30" s="910"/>
      <c r="AR30" s="910"/>
      <c r="AS30" s="910"/>
      <c r="AT30" s="910"/>
      <c r="AU30" s="910" t="s">
        <v>598</v>
      </c>
      <c r="AV30" s="910"/>
      <c r="AW30" s="910"/>
      <c r="AX30" s="910"/>
      <c r="AY30" s="910"/>
      <c r="AZ30" s="910" t="s">
        <v>598</v>
      </c>
      <c r="BA30" s="910"/>
      <c r="BB30" s="910"/>
      <c r="BC30" s="910"/>
      <c r="BD30" s="910"/>
      <c r="BE30" s="907"/>
      <c r="BF30" s="907"/>
      <c r="BG30" s="907"/>
      <c r="BH30" s="907"/>
      <c r="BI30" s="908"/>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15">
      <c r="A31" s="266">
        <v>4</v>
      </c>
      <c r="B31" s="835" t="s">
        <v>411</v>
      </c>
      <c r="C31" s="836"/>
      <c r="D31" s="836"/>
      <c r="E31" s="836"/>
      <c r="F31" s="836"/>
      <c r="G31" s="836"/>
      <c r="H31" s="836"/>
      <c r="I31" s="836"/>
      <c r="J31" s="836"/>
      <c r="K31" s="836"/>
      <c r="L31" s="836"/>
      <c r="M31" s="836"/>
      <c r="N31" s="836"/>
      <c r="O31" s="836"/>
      <c r="P31" s="837"/>
      <c r="Q31" s="838">
        <v>957</v>
      </c>
      <c r="R31" s="839"/>
      <c r="S31" s="839"/>
      <c r="T31" s="839"/>
      <c r="U31" s="839"/>
      <c r="V31" s="839">
        <v>925</v>
      </c>
      <c r="W31" s="839"/>
      <c r="X31" s="839"/>
      <c r="Y31" s="839"/>
      <c r="Z31" s="839"/>
      <c r="AA31" s="839">
        <v>32</v>
      </c>
      <c r="AB31" s="839"/>
      <c r="AC31" s="839"/>
      <c r="AD31" s="839"/>
      <c r="AE31" s="840"/>
      <c r="AF31" s="841">
        <v>32</v>
      </c>
      <c r="AG31" s="842"/>
      <c r="AH31" s="842"/>
      <c r="AI31" s="842"/>
      <c r="AJ31" s="843"/>
      <c r="AK31" s="909">
        <v>202</v>
      </c>
      <c r="AL31" s="910"/>
      <c r="AM31" s="910"/>
      <c r="AN31" s="910"/>
      <c r="AO31" s="910"/>
      <c r="AP31" s="910" t="s">
        <v>598</v>
      </c>
      <c r="AQ31" s="910"/>
      <c r="AR31" s="910"/>
      <c r="AS31" s="910"/>
      <c r="AT31" s="910"/>
      <c r="AU31" s="910" t="s">
        <v>598</v>
      </c>
      <c r="AV31" s="910"/>
      <c r="AW31" s="910"/>
      <c r="AX31" s="910"/>
      <c r="AY31" s="910"/>
      <c r="AZ31" s="910" t="s">
        <v>598</v>
      </c>
      <c r="BA31" s="910"/>
      <c r="BB31" s="910"/>
      <c r="BC31" s="910"/>
      <c r="BD31" s="910"/>
      <c r="BE31" s="907"/>
      <c r="BF31" s="907"/>
      <c r="BG31" s="907"/>
      <c r="BH31" s="907"/>
      <c r="BI31" s="908"/>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15">
      <c r="A32" s="266">
        <v>5</v>
      </c>
      <c r="B32" s="835" t="s">
        <v>412</v>
      </c>
      <c r="C32" s="836"/>
      <c r="D32" s="836"/>
      <c r="E32" s="836"/>
      <c r="F32" s="836"/>
      <c r="G32" s="836"/>
      <c r="H32" s="836"/>
      <c r="I32" s="836"/>
      <c r="J32" s="836"/>
      <c r="K32" s="836"/>
      <c r="L32" s="836"/>
      <c r="M32" s="836"/>
      <c r="N32" s="836"/>
      <c r="O32" s="836"/>
      <c r="P32" s="837"/>
      <c r="Q32" s="838">
        <v>1481</v>
      </c>
      <c r="R32" s="839"/>
      <c r="S32" s="839"/>
      <c r="T32" s="839"/>
      <c r="U32" s="839"/>
      <c r="V32" s="839">
        <v>1226</v>
      </c>
      <c r="W32" s="839"/>
      <c r="X32" s="839"/>
      <c r="Y32" s="839"/>
      <c r="Z32" s="839"/>
      <c r="AA32" s="839">
        <f t="shared" ref="AA32:AA34" si="2">Q32-V32</f>
        <v>255</v>
      </c>
      <c r="AB32" s="839"/>
      <c r="AC32" s="839"/>
      <c r="AD32" s="839"/>
      <c r="AE32" s="840"/>
      <c r="AF32" s="841">
        <v>2562</v>
      </c>
      <c r="AG32" s="842"/>
      <c r="AH32" s="842"/>
      <c r="AI32" s="842"/>
      <c r="AJ32" s="843"/>
      <c r="AK32" s="909">
        <v>3</v>
      </c>
      <c r="AL32" s="910"/>
      <c r="AM32" s="910"/>
      <c r="AN32" s="910"/>
      <c r="AO32" s="910"/>
      <c r="AP32" s="910">
        <v>1896</v>
      </c>
      <c r="AQ32" s="910"/>
      <c r="AR32" s="910"/>
      <c r="AS32" s="910"/>
      <c r="AT32" s="910"/>
      <c r="AU32" s="910">
        <v>4</v>
      </c>
      <c r="AV32" s="910"/>
      <c r="AW32" s="910"/>
      <c r="AX32" s="910"/>
      <c r="AY32" s="910"/>
      <c r="AZ32" s="911" t="s">
        <v>598</v>
      </c>
      <c r="BA32" s="911"/>
      <c r="BB32" s="911"/>
      <c r="BC32" s="911"/>
      <c r="BD32" s="911"/>
      <c r="BE32" s="907" t="s">
        <v>413</v>
      </c>
      <c r="BF32" s="907"/>
      <c r="BG32" s="907"/>
      <c r="BH32" s="907"/>
      <c r="BI32" s="908"/>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15">
      <c r="A33" s="266">
        <v>6</v>
      </c>
      <c r="B33" s="835" t="s">
        <v>414</v>
      </c>
      <c r="C33" s="836"/>
      <c r="D33" s="836"/>
      <c r="E33" s="836"/>
      <c r="F33" s="836"/>
      <c r="G33" s="836"/>
      <c r="H33" s="836"/>
      <c r="I33" s="836"/>
      <c r="J33" s="836"/>
      <c r="K33" s="836"/>
      <c r="L33" s="836"/>
      <c r="M33" s="836"/>
      <c r="N33" s="836"/>
      <c r="O33" s="836"/>
      <c r="P33" s="837"/>
      <c r="Q33" s="838">
        <v>4515</v>
      </c>
      <c r="R33" s="839"/>
      <c r="S33" s="839"/>
      <c r="T33" s="839"/>
      <c r="U33" s="839"/>
      <c r="V33" s="839">
        <v>4727</v>
      </c>
      <c r="W33" s="839"/>
      <c r="X33" s="839"/>
      <c r="Y33" s="839"/>
      <c r="Z33" s="839"/>
      <c r="AA33" s="839">
        <f t="shared" si="2"/>
        <v>-212</v>
      </c>
      <c r="AB33" s="839"/>
      <c r="AC33" s="839"/>
      <c r="AD33" s="839"/>
      <c r="AE33" s="840"/>
      <c r="AF33" s="841">
        <v>-703</v>
      </c>
      <c r="AG33" s="842"/>
      <c r="AH33" s="842"/>
      <c r="AI33" s="842"/>
      <c r="AJ33" s="843"/>
      <c r="AK33" s="909">
        <v>315</v>
      </c>
      <c r="AL33" s="910"/>
      <c r="AM33" s="910"/>
      <c r="AN33" s="910"/>
      <c r="AO33" s="910"/>
      <c r="AP33" s="910">
        <v>4384</v>
      </c>
      <c r="AQ33" s="910"/>
      <c r="AR33" s="910"/>
      <c r="AS33" s="910"/>
      <c r="AT33" s="910"/>
      <c r="AU33" s="910">
        <v>2616</v>
      </c>
      <c r="AV33" s="910"/>
      <c r="AW33" s="910"/>
      <c r="AX33" s="910"/>
      <c r="AY33" s="910"/>
      <c r="AZ33" s="911">
        <v>17</v>
      </c>
      <c r="BA33" s="911"/>
      <c r="BB33" s="911"/>
      <c r="BC33" s="911"/>
      <c r="BD33" s="911"/>
      <c r="BE33" s="907" t="s">
        <v>413</v>
      </c>
      <c r="BF33" s="907"/>
      <c r="BG33" s="907"/>
      <c r="BH33" s="907"/>
      <c r="BI33" s="908"/>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15">
      <c r="A34" s="266">
        <v>7</v>
      </c>
      <c r="B34" s="835" t="s">
        <v>415</v>
      </c>
      <c r="C34" s="836"/>
      <c r="D34" s="836"/>
      <c r="E34" s="836"/>
      <c r="F34" s="836"/>
      <c r="G34" s="836"/>
      <c r="H34" s="836"/>
      <c r="I34" s="836"/>
      <c r="J34" s="836"/>
      <c r="K34" s="836"/>
      <c r="L34" s="836"/>
      <c r="M34" s="836"/>
      <c r="N34" s="836"/>
      <c r="O34" s="836"/>
      <c r="P34" s="837"/>
      <c r="Q34" s="838">
        <v>2167</v>
      </c>
      <c r="R34" s="839"/>
      <c r="S34" s="839"/>
      <c r="T34" s="839"/>
      <c r="U34" s="839"/>
      <c r="V34" s="839">
        <v>2077</v>
      </c>
      <c r="W34" s="839"/>
      <c r="X34" s="839"/>
      <c r="Y34" s="839"/>
      <c r="Z34" s="839"/>
      <c r="AA34" s="839">
        <f t="shared" si="2"/>
        <v>90</v>
      </c>
      <c r="AB34" s="839"/>
      <c r="AC34" s="839"/>
      <c r="AD34" s="839"/>
      <c r="AE34" s="840"/>
      <c r="AF34" s="841">
        <v>61</v>
      </c>
      <c r="AG34" s="842"/>
      <c r="AH34" s="842"/>
      <c r="AI34" s="842"/>
      <c r="AJ34" s="843"/>
      <c r="AK34" s="909">
        <v>75</v>
      </c>
      <c r="AL34" s="910"/>
      <c r="AM34" s="910"/>
      <c r="AN34" s="910"/>
      <c r="AO34" s="910"/>
      <c r="AP34" s="910">
        <v>17674</v>
      </c>
      <c r="AQ34" s="910"/>
      <c r="AR34" s="910"/>
      <c r="AS34" s="910"/>
      <c r="AT34" s="910"/>
      <c r="AU34" s="910">
        <v>8890</v>
      </c>
      <c r="AV34" s="910"/>
      <c r="AW34" s="910"/>
      <c r="AX34" s="910"/>
      <c r="AY34" s="910"/>
      <c r="AZ34" s="911" t="s">
        <v>598</v>
      </c>
      <c r="BA34" s="911"/>
      <c r="BB34" s="911"/>
      <c r="BC34" s="911"/>
      <c r="BD34" s="911"/>
      <c r="BE34" s="907" t="s">
        <v>413</v>
      </c>
      <c r="BF34" s="907"/>
      <c r="BG34" s="907"/>
      <c r="BH34" s="907"/>
      <c r="BI34" s="908"/>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15">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09"/>
      <c r="AL35" s="910"/>
      <c r="AM35" s="910"/>
      <c r="AN35" s="910"/>
      <c r="AO35" s="910"/>
      <c r="AP35" s="910"/>
      <c r="AQ35" s="910"/>
      <c r="AR35" s="910"/>
      <c r="AS35" s="910"/>
      <c r="AT35" s="910"/>
      <c r="AU35" s="910"/>
      <c r="AV35" s="910"/>
      <c r="AW35" s="910"/>
      <c r="AX35" s="910"/>
      <c r="AY35" s="910"/>
      <c r="AZ35" s="911"/>
      <c r="BA35" s="911"/>
      <c r="BB35" s="911"/>
      <c r="BC35" s="911"/>
      <c r="BD35" s="911"/>
      <c r="BE35" s="907"/>
      <c r="BF35" s="907"/>
      <c r="BG35" s="907"/>
      <c r="BH35" s="907"/>
      <c r="BI35" s="908"/>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15">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09"/>
      <c r="AL36" s="910"/>
      <c r="AM36" s="910"/>
      <c r="AN36" s="910"/>
      <c r="AO36" s="910"/>
      <c r="AP36" s="910"/>
      <c r="AQ36" s="910"/>
      <c r="AR36" s="910"/>
      <c r="AS36" s="910"/>
      <c r="AT36" s="910"/>
      <c r="AU36" s="910"/>
      <c r="AV36" s="910"/>
      <c r="AW36" s="910"/>
      <c r="AX36" s="910"/>
      <c r="AY36" s="910"/>
      <c r="AZ36" s="911"/>
      <c r="BA36" s="911"/>
      <c r="BB36" s="911"/>
      <c r="BC36" s="911"/>
      <c r="BD36" s="911"/>
      <c r="BE36" s="907"/>
      <c r="BF36" s="907"/>
      <c r="BG36" s="907"/>
      <c r="BH36" s="907"/>
      <c r="BI36" s="908"/>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15">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09"/>
      <c r="AL37" s="910"/>
      <c r="AM37" s="910"/>
      <c r="AN37" s="910"/>
      <c r="AO37" s="910"/>
      <c r="AP37" s="910"/>
      <c r="AQ37" s="910"/>
      <c r="AR37" s="910"/>
      <c r="AS37" s="910"/>
      <c r="AT37" s="910"/>
      <c r="AU37" s="910"/>
      <c r="AV37" s="910"/>
      <c r="AW37" s="910"/>
      <c r="AX37" s="910"/>
      <c r="AY37" s="910"/>
      <c r="AZ37" s="911"/>
      <c r="BA37" s="911"/>
      <c r="BB37" s="911"/>
      <c r="BC37" s="911"/>
      <c r="BD37" s="911"/>
      <c r="BE37" s="907"/>
      <c r="BF37" s="907"/>
      <c r="BG37" s="907"/>
      <c r="BH37" s="907"/>
      <c r="BI37" s="908"/>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15">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09"/>
      <c r="AL38" s="910"/>
      <c r="AM38" s="910"/>
      <c r="AN38" s="910"/>
      <c r="AO38" s="910"/>
      <c r="AP38" s="910"/>
      <c r="AQ38" s="910"/>
      <c r="AR38" s="910"/>
      <c r="AS38" s="910"/>
      <c r="AT38" s="910"/>
      <c r="AU38" s="910"/>
      <c r="AV38" s="910"/>
      <c r="AW38" s="910"/>
      <c r="AX38" s="910"/>
      <c r="AY38" s="910"/>
      <c r="AZ38" s="911"/>
      <c r="BA38" s="911"/>
      <c r="BB38" s="911"/>
      <c r="BC38" s="911"/>
      <c r="BD38" s="911"/>
      <c r="BE38" s="907"/>
      <c r="BF38" s="907"/>
      <c r="BG38" s="907"/>
      <c r="BH38" s="907"/>
      <c r="BI38" s="908"/>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15">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09"/>
      <c r="AL39" s="910"/>
      <c r="AM39" s="910"/>
      <c r="AN39" s="910"/>
      <c r="AO39" s="910"/>
      <c r="AP39" s="910"/>
      <c r="AQ39" s="910"/>
      <c r="AR39" s="910"/>
      <c r="AS39" s="910"/>
      <c r="AT39" s="910"/>
      <c r="AU39" s="910"/>
      <c r="AV39" s="910"/>
      <c r="AW39" s="910"/>
      <c r="AX39" s="910"/>
      <c r="AY39" s="910"/>
      <c r="AZ39" s="911"/>
      <c r="BA39" s="911"/>
      <c r="BB39" s="911"/>
      <c r="BC39" s="911"/>
      <c r="BD39" s="911"/>
      <c r="BE39" s="907"/>
      <c r="BF39" s="907"/>
      <c r="BG39" s="907"/>
      <c r="BH39" s="907"/>
      <c r="BI39" s="908"/>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15">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09"/>
      <c r="AL40" s="910"/>
      <c r="AM40" s="910"/>
      <c r="AN40" s="910"/>
      <c r="AO40" s="910"/>
      <c r="AP40" s="910"/>
      <c r="AQ40" s="910"/>
      <c r="AR40" s="910"/>
      <c r="AS40" s="910"/>
      <c r="AT40" s="910"/>
      <c r="AU40" s="910"/>
      <c r="AV40" s="910"/>
      <c r="AW40" s="910"/>
      <c r="AX40" s="910"/>
      <c r="AY40" s="910"/>
      <c r="AZ40" s="911"/>
      <c r="BA40" s="911"/>
      <c r="BB40" s="911"/>
      <c r="BC40" s="911"/>
      <c r="BD40" s="911"/>
      <c r="BE40" s="907"/>
      <c r="BF40" s="907"/>
      <c r="BG40" s="907"/>
      <c r="BH40" s="907"/>
      <c r="BI40" s="908"/>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15">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09"/>
      <c r="AL41" s="910"/>
      <c r="AM41" s="910"/>
      <c r="AN41" s="910"/>
      <c r="AO41" s="910"/>
      <c r="AP41" s="910"/>
      <c r="AQ41" s="910"/>
      <c r="AR41" s="910"/>
      <c r="AS41" s="910"/>
      <c r="AT41" s="910"/>
      <c r="AU41" s="910"/>
      <c r="AV41" s="910"/>
      <c r="AW41" s="910"/>
      <c r="AX41" s="910"/>
      <c r="AY41" s="910"/>
      <c r="AZ41" s="911"/>
      <c r="BA41" s="911"/>
      <c r="BB41" s="911"/>
      <c r="BC41" s="911"/>
      <c r="BD41" s="911"/>
      <c r="BE41" s="907"/>
      <c r="BF41" s="907"/>
      <c r="BG41" s="907"/>
      <c r="BH41" s="907"/>
      <c r="BI41" s="908"/>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15">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09"/>
      <c r="AL42" s="910"/>
      <c r="AM42" s="910"/>
      <c r="AN42" s="910"/>
      <c r="AO42" s="910"/>
      <c r="AP42" s="910"/>
      <c r="AQ42" s="910"/>
      <c r="AR42" s="910"/>
      <c r="AS42" s="910"/>
      <c r="AT42" s="910"/>
      <c r="AU42" s="910"/>
      <c r="AV42" s="910"/>
      <c r="AW42" s="910"/>
      <c r="AX42" s="910"/>
      <c r="AY42" s="910"/>
      <c r="AZ42" s="911"/>
      <c r="BA42" s="911"/>
      <c r="BB42" s="911"/>
      <c r="BC42" s="911"/>
      <c r="BD42" s="911"/>
      <c r="BE42" s="907"/>
      <c r="BF42" s="907"/>
      <c r="BG42" s="907"/>
      <c r="BH42" s="907"/>
      <c r="BI42" s="908"/>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15">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09"/>
      <c r="AL43" s="910"/>
      <c r="AM43" s="910"/>
      <c r="AN43" s="910"/>
      <c r="AO43" s="910"/>
      <c r="AP43" s="910"/>
      <c r="AQ43" s="910"/>
      <c r="AR43" s="910"/>
      <c r="AS43" s="910"/>
      <c r="AT43" s="910"/>
      <c r="AU43" s="910"/>
      <c r="AV43" s="910"/>
      <c r="AW43" s="910"/>
      <c r="AX43" s="910"/>
      <c r="AY43" s="910"/>
      <c r="AZ43" s="911"/>
      <c r="BA43" s="911"/>
      <c r="BB43" s="911"/>
      <c r="BC43" s="911"/>
      <c r="BD43" s="911"/>
      <c r="BE43" s="907"/>
      <c r="BF43" s="907"/>
      <c r="BG43" s="907"/>
      <c r="BH43" s="907"/>
      <c r="BI43" s="908"/>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15">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09"/>
      <c r="AL44" s="910"/>
      <c r="AM44" s="910"/>
      <c r="AN44" s="910"/>
      <c r="AO44" s="910"/>
      <c r="AP44" s="910"/>
      <c r="AQ44" s="910"/>
      <c r="AR44" s="910"/>
      <c r="AS44" s="910"/>
      <c r="AT44" s="910"/>
      <c r="AU44" s="910"/>
      <c r="AV44" s="910"/>
      <c r="AW44" s="910"/>
      <c r="AX44" s="910"/>
      <c r="AY44" s="910"/>
      <c r="AZ44" s="911"/>
      <c r="BA44" s="911"/>
      <c r="BB44" s="911"/>
      <c r="BC44" s="911"/>
      <c r="BD44" s="911"/>
      <c r="BE44" s="907"/>
      <c r="BF44" s="907"/>
      <c r="BG44" s="907"/>
      <c r="BH44" s="907"/>
      <c r="BI44" s="908"/>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15">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09"/>
      <c r="AL45" s="910"/>
      <c r="AM45" s="910"/>
      <c r="AN45" s="910"/>
      <c r="AO45" s="910"/>
      <c r="AP45" s="910"/>
      <c r="AQ45" s="910"/>
      <c r="AR45" s="910"/>
      <c r="AS45" s="910"/>
      <c r="AT45" s="910"/>
      <c r="AU45" s="910"/>
      <c r="AV45" s="910"/>
      <c r="AW45" s="910"/>
      <c r="AX45" s="910"/>
      <c r="AY45" s="910"/>
      <c r="AZ45" s="911"/>
      <c r="BA45" s="911"/>
      <c r="BB45" s="911"/>
      <c r="BC45" s="911"/>
      <c r="BD45" s="911"/>
      <c r="BE45" s="907"/>
      <c r="BF45" s="907"/>
      <c r="BG45" s="907"/>
      <c r="BH45" s="907"/>
      <c r="BI45" s="908"/>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15">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09"/>
      <c r="AL46" s="910"/>
      <c r="AM46" s="910"/>
      <c r="AN46" s="910"/>
      <c r="AO46" s="910"/>
      <c r="AP46" s="910"/>
      <c r="AQ46" s="910"/>
      <c r="AR46" s="910"/>
      <c r="AS46" s="910"/>
      <c r="AT46" s="910"/>
      <c r="AU46" s="910"/>
      <c r="AV46" s="910"/>
      <c r="AW46" s="910"/>
      <c r="AX46" s="910"/>
      <c r="AY46" s="910"/>
      <c r="AZ46" s="911"/>
      <c r="BA46" s="911"/>
      <c r="BB46" s="911"/>
      <c r="BC46" s="911"/>
      <c r="BD46" s="911"/>
      <c r="BE46" s="907"/>
      <c r="BF46" s="907"/>
      <c r="BG46" s="907"/>
      <c r="BH46" s="907"/>
      <c r="BI46" s="908"/>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15">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09"/>
      <c r="AL47" s="910"/>
      <c r="AM47" s="910"/>
      <c r="AN47" s="910"/>
      <c r="AO47" s="910"/>
      <c r="AP47" s="910"/>
      <c r="AQ47" s="910"/>
      <c r="AR47" s="910"/>
      <c r="AS47" s="910"/>
      <c r="AT47" s="910"/>
      <c r="AU47" s="910"/>
      <c r="AV47" s="910"/>
      <c r="AW47" s="910"/>
      <c r="AX47" s="910"/>
      <c r="AY47" s="910"/>
      <c r="AZ47" s="911"/>
      <c r="BA47" s="911"/>
      <c r="BB47" s="911"/>
      <c r="BC47" s="911"/>
      <c r="BD47" s="911"/>
      <c r="BE47" s="907"/>
      <c r="BF47" s="907"/>
      <c r="BG47" s="907"/>
      <c r="BH47" s="907"/>
      <c r="BI47" s="908"/>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15">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09"/>
      <c r="AL48" s="910"/>
      <c r="AM48" s="910"/>
      <c r="AN48" s="910"/>
      <c r="AO48" s="910"/>
      <c r="AP48" s="910"/>
      <c r="AQ48" s="910"/>
      <c r="AR48" s="910"/>
      <c r="AS48" s="910"/>
      <c r="AT48" s="910"/>
      <c r="AU48" s="910"/>
      <c r="AV48" s="910"/>
      <c r="AW48" s="910"/>
      <c r="AX48" s="910"/>
      <c r="AY48" s="910"/>
      <c r="AZ48" s="911"/>
      <c r="BA48" s="911"/>
      <c r="BB48" s="911"/>
      <c r="BC48" s="911"/>
      <c r="BD48" s="911"/>
      <c r="BE48" s="907"/>
      <c r="BF48" s="907"/>
      <c r="BG48" s="907"/>
      <c r="BH48" s="907"/>
      <c r="BI48" s="908"/>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15">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09"/>
      <c r="AL49" s="910"/>
      <c r="AM49" s="910"/>
      <c r="AN49" s="910"/>
      <c r="AO49" s="910"/>
      <c r="AP49" s="910"/>
      <c r="AQ49" s="910"/>
      <c r="AR49" s="910"/>
      <c r="AS49" s="910"/>
      <c r="AT49" s="910"/>
      <c r="AU49" s="910"/>
      <c r="AV49" s="910"/>
      <c r="AW49" s="910"/>
      <c r="AX49" s="910"/>
      <c r="AY49" s="910"/>
      <c r="AZ49" s="911"/>
      <c r="BA49" s="911"/>
      <c r="BB49" s="911"/>
      <c r="BC49" s="911"/>
      <c r="BD49" s="911"/>
      <c r="BE49" s="907"/>
      <c r="BF49" s="907"/>
      <c r="BG49" s="907"/>
      <c r="BH49" s="907"/>
      <c r="BI49" s="908"/>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15">
      <c r="A50" s="261">
        <v>23</v>
      </c>
      <c r="B50" s="835"/>
      <c r="C50" s="836"/>
      <c r="D50" s="836"/>
      <c r="E50" s="836"/>
      <c r="F50" s="836"/>
      <c r="G50" s="836"/>
      <c r="H50" s="836"/>
      <c r="I50" s="836"/>
      <c r="J50" s="836"/>
      <c r="K50" s="836"/>
      <c r="L50" s="836"/>
      <c r="M50" s="836"/>
      <c r="N50" s="836"/>
      <c r="O50" s="836"/>
      <c r="P50" s="837"/>
      <c r="Q50" s="912"/>
      <c r="R50" s="913"/>
      <c r="S50" s="913"/>
      <c r="T50" s="913"/>
      <c r="U50" s="913"/>
      <c r="V50" s="913"/>
      <c r="W50" s="913"/>
      <c r="X50" s="913"/>
      <c r="Y50" s="913"/>
      <c r="Z50" s="913"/>
      <c r="AA50" s="913"/>
      <c r="AB50" s="913"/>
      <c r="AC50" s="913"/>
      <c r="AD50" s="913"/>
      <c r="AE50" s="914"/>
      <c r="AF50" s="841"/>
      <c r="AG50" s="842"/>
      <c r="AH50" s="842"/>
      <c r="AI50" s="842"/>
      <c r="AJ50" s="843"/>
      <c r="AK50" s="915"/>
      <c r="AL50" s="913"/>
      <c r="AM50" s="913"/>
      <c r="AN50" s="913"/>
      <c r="AO50" s="913"/>
      <c r="AP50" s="913"/>
      <c r="AQ50" s="913"/>
      <c r="AR50" s="913"/>
      <c r="AS50" s="913"/>
      <c r="AT50" s="913"/>
      <c r="AU50" s="913"/>
      <c r="AV50" s="913"/>
      <c r="AW50" s="913"/>
      <c r="AX50" s="913"/>
      <c r="AY50" s="913"/>
      <c r="AZ50" s="916"/>
      <c r="BA50" s="916"/>
      <c r="BB50" s="916"/>
      <c r="BC50" s="916"/>
      <c r="BD50" s="916"/>
      <c r="BE50" s="907"/>
      <c r="BF50" s="907"/>
      <c r="BG50" s="907"/>
      <c r="BH50" s="907"/>
      <c r="BI50" s="908"/>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15">
      <c r="A51" s="261">
        <v>24</v>
      </c>
      <c r="B51" s="835"/>
      <c r="C51" s="836"/>
      <c r="D51" s="836"/>
      <c r="E51" s="836"/>
      <c r="F51" s="836"/>
      <c r="G51" s="836"/>
      <c r="H51" s="836"/>
      <c r="I51" s="836"/>
      <c r="J51" s="836"/>
      <c r="K51" s="836"/>
      <c r="L51" s="836"/>
      <c r="M51" s="836"/>
      <c r="N51" s="836"/>
      <c r="O51" s="836"/>
      <c r="P51" s="837"/>
      <c r="Q51" s="912"/>
      <c r="R51" s="913"/>
      <c r="S51" s="913"/>
      <c r="T51" s="913"/>
      <c r="U51" s="913"/>
      <c r="V51" s="913"/>
      <c r="W51" s="913"/>
      <c r="X51" s="913"/>
      <c r="Y51" s="913"/>
      <c r="Z51" s="913"/>
      <c r="AA51" s="913"/>
      <c r="AB51" s="913"/>
      <c r="AC51" s="913"/>
      <c r="AD51" s="913"/>
      <c r="AE51" s="914"/>
      <c r="AF51" s="841"/>
      <c r="AG51" s="842"/>
      <c r="AH51" s="842"/>
      <c r="AI51" s="842"/>
      <c r="AJ51" s="843"/>
      <c r="AK51" s="915"/>
      <c r="AL51" s="913"/>
      <c r="AM51" s="913"/>
      <c r="AN51" s="913"/>
      <c r="AO51" s="913"/>
      <c r="AP51" s="913"/>
      <c r="AQ51" s="913"/>
      <c r="AR51" s="913"/>
      <c r="AS51" s="913"/>
      <c r="AT51" s="913"/>
      <c r="AU51" s="913"/>
      <c r="AV51" s="913"/>
      <c r="AW51" s="913"/>
      <c r="AX51" s="913"/>
      <c r="AY51" s="913"/>
      <c r="AZ51" s="916"/>
      <c r="BA51" s="916"/>
      <c r="BB51" s="916"/>
      <c r="BC51" s="916"/>
      <c r="BD51" s="916"/>
      <c r="BE51" s="907"/>
      <c r="BF51" s="907"/>
      <c r="BG51" s="907"/>
      <c r="BH51" s="907"/>
      <c r="BI51" s="908"/>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15">
      <c r="A52" s="261">
        <v>25</v>
      </c>
      <c r="B52" s="835"/>
      <c r="C52" s="836"/>
      <c r="D52" s="836"/>
      <c r="E52" s="836"/>
      <c r="F52" s="836"/>
      <c r="G52" s="836"/>
      <c r="H52" s="836"/>
      <c r="I52" s="836"/>
      <c r="J52" s="836"/>
      <c r="K52" s="836"/>
      <c r="L52" s="836"/>
      <c r="M52" s="836"/>
      <c r="N52" s="836"/>
      <c r="O52" s="836"/>
      <c r="P52" s="837"/>
      <c r="Q52" s="912"/>
      <c r="R52" s="913"/>
      <c r="S52" s="913"/>
      <c r="T52" s="913"/>
      <c r="U52" s="913"/>
      <c r="V52" s="913"/>
      <c r="W52" s="913"/>
      <c r="X52" s="913"/>
      <c r="Y52" s="913"/>
      <c r="Z52" s="913"/>
      <c r="AA52" s="913"/>
      <c r="AB52" s="913"/>
      <c r="AC52" s="913"/>
      <c r="AD52" s="913"/>
      <c r="AE52" s="914"/>
      <c r="AF52" s="841"/>
      <c r="AG52" s="842"/>
      <c r="AH52" s="842"/>
      <c r="AI52" s="842"/>
      <c r="AJ52" s="843"/>
      <c r="AK52" s="915"/>
      <c r="AL52" s="913"/>
      <c r="AM52" s="913"/>
      <c r="AN52" s="913"/>
      <c r="AO52" s="913"/>
      <c r="AP52" s="913"/>
      <c r="AQ52" s="913"/>
      <c r="AR52" s="913"/>
      <c r="AS52" s="913"/>
      <c r="AT52" s="913"/>
      <c r="AU52" s="913"/>
      <c r="AV52" s="913"/>
      <c r="AW52" s="913"/>
      <c r="AX52" s="913"/>
      <c r="AY52" s="913"/>
      <c r="AZ52" s="916"/>
      <c r="BA52" s="916"/>
      <c r="BB52" s="916"/>
      <c r="BC52" s="916"/>
      <c r="BD52" s="916"/>
      <c r="BE52" s="907"/>
      <c r="BF52" s="907"/>
      <c r="BG52" s="907"/>
      <c r="BH52" s="907"/>
      <c r="BI52" s="908"/>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15">
      <c r="A53" s="261">
        <v>26</v>
      </c>
      <c r="B53" s="835"/>
      <c r="C53" s="836"/>
      <c r="D53" s="836"/>
      <c r="E53" s="836"/>
      <c r="F53" s="836"/>
      <c r="G53" s="836"/>
      <c r="H53" s="836"/>
      <c r="I53" s="836"/>
      <c r="J53" s="836"/>
      <c r="K53" s="836"/>
      <c r="L53" s="836"/>
      <c r="M53" s="836"/>
      <c r="N53" s="836"/>
      <c r="O53" s="836"/>
      <c r="P53" s="837"/>
      <c r="Q53" s="912"/>
      <c r="R53" s="913"/>
      <c r="S53" s="913"/>
      <c r="T53" s="913"/>
      <c r="U53" s="913"/>
      <c r="V53" s="913"/>
      <c r="W53" s="913"/>
      <c r="X53" s="913"/>
      <c r="Y53" s="913"/>
      <c r="Z53" s="913"/>
      <c r="AA53" s="913"/>
      <c r="AB53" s="913"/>
      <c r="AC53" s="913"/>
      <c r="AD53" s="913"/>
      <c r="AE53" s="914"/>
      <c r="AF53" s="841"/>
      <c r="AG53" s="842"/>
      <c r="AH53" s="842"/>
      <c r="AI53" s="842"/>
      <c r="AJ53" s="843"/>
      <c r="AK53" s="915"/>
      <c r="AL53" s="913"/>
      <c r="AM53" s="913"/>
      <c r="AN53" s="913"/>
      <c r="AO53" s="913"/>
      <c r="AP53" s="913"/>
      <c r="AQ53" s="913"/>
      <c r="AR53" s="913"/>
      <c r="AS53" s="913"/>
      <c r="AT53" s="913"/>
      <c r="AU53" s="913"/>
      <c r="AV53" s="913"/>
      <c r="AW53" s="913"/>
      <c r="AX53" s="913"/>
      <c r="AY53" s="913"/>
      <c r="AZ53" s="916"/>
      <c r="BA53" s="916"/>
      <c r="BB53" s="916"/>
      <c r="BC53" s="916"/>
      <c r="BD53" s="916"/>
      <c r="BE53" s="907"/>
      <c r="BF53" s="907"/>
      <c r="BG53" s="907"/>
      <c r="BH53" s="907"/>
      <c r="BI53" s="908"/>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15">
      <c r="A54" s="261">
        <v>27</v>
      </c>
      <c r="B54" s="835"/>
      <c r="C54" s="836"/>
      <c r="D54" s="836"/>
      <c r="E54" s="836"/>
      <c r="F54" s="836"/>
      <c r="G54" s="836"/>
      <c r="H54" s="836"/>
      <c r="I54" s="836"/>
      <c r="J54" s="836"/>
      <c r="K54" s="836"/>
      <c r="L54" s="836"/>
      <c r="M54" s="836"/>
      <c r="N54" s="836"/>
      <c r="O54" s="836"/>
      <c r="P54" s="837"/>
      <c r="Q54" s="912"/>
      <c r="R54" s="913"/>
      <c r="S54" s="913"/>
      <c r="T54" s="913"/>
      <c r="U54" s="913"/>
      <c r="V54" s="913"/>
      <c r="W54" s="913"/>
      <c r="X54" s="913"/>
      <c r="Y54" s="913"/>
      <c r="Z54" s="913"/>
      <c r="AA54" s="913"/>
      <c r="AB54" s="913"/>
      <c r="AC54" s="913"/>
      <c r="AD54" s="913"/>
      <c r="AE54" s="914"/>
      <c r="AF54" s="841"/>
      <c r="AG54" s="842"/>
      <c r="AH54" s="842"/>
      <c r="AI54" s="842"/>
      <c r="AJ54" s="843"/>
      <c r="AK54" s="915"/>
      <c r="AL54" s="913"/>
      <c r="AM54" s="913"/>
      <c r="AN54" s="913"/>
      <c r="AO54" s="913"/>
      <c r="AP54" s="913"/>
      <c r="AQ54" s="913"/>
      <c r="AR54" s="913"/>
      <c r="AS54" s="913"/>
      <c r="AT54" s="913"/>
      <c r="AU54" s="913"/>
      <c r="AV54" s="913"/>
      <c r="AW54" s="913"/>
      <c r="AX54" s="913"/>
      <c r="AY54" s="913"/>
      <c r="AZ54" s="916"/>
      <c r="BA54" s="916"/>
      <c r="BB54" s="916"/>
      <c r="BC54" s="916"/>
      <c r="BD54" s="916"/>
      <c r="BE54" s="907"/>
      <c r="BF54" s="907"/>
      <c r="BG54" s="907"/>
      <c r="BH54" s="907"/>
      <c r="BI54" s="908"/>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15">
      <c r="A55" s="261">
        <v>28</v>
      </c>
      <c r="B55" s="835"/>
      <c r="C55" s="836"/>
      <c r="D55" s="836"/>
      <c r="E55" s="836"/>
      <c r="F55" s="836"/>
      <c r="G55" s="836"/>
      <c r="H55" s="836"/>
      <c r="I55" s="836"/>
      <c r="J55" s="836"/>
      <c r="K55" s="836"/>
      <c r="L55" s="836"/>
      <c r="M55" s="836"/>
      <c r="N55" s="836"/>
      <c r="O55" s="836"/>
      <c r="P55" s="837"/>
      <c r="Q55" s="912"/>
      <c r="R55" s="913"/>
      <c r="S55" s="913"/>
      <c r="T55" s="913"/>
      <c r="U55" s="913"/>
      <c r="V55" s="913"/>
      <c r="W55" s="913"/>
      <c r="X55" s="913"/>
      <c r="Y55" s="913"/>
      <c r="Z55" s="913"/>
      <c r="AA55" s="913"/>
      <c r="AB55" s="913"/>
      <c r="AC55" s="913"/>
      <c r="AD55" s="913"/>
      <c r="AE55" s="914"/>
      <c r="AF55" s="841"/>
      <c r="AG55" s="842"/>
      <c r="AH55" s="842"/>
      <c r="AI55" s="842"/>
      <c r="AJ55" s="843"/>
      <c r="AK55" s="915"/>
      <c r="AL55" s="913"/>
      <c r="AM55" s="913"/>
      <c r="AN55" s="913"/>
      <c r="AO55" s="913"/>
      <c r="AP55" s="913"/>
      <c r="AQ55" s="913"/>
      <c r="AR55" s="913"/>
      <c r="AS55" s="913"/>
      <c r="AT55" s="913"/>
      <c r="AU55" s="913"/>
      <c r="AV55" s="913"/>
      <c r="AW55" s="913"/>
      <c r="AX55" s="913"/>
      <c r="AY55" s="913"/>
      <c r="AZ55" s="916"/>
      <c r="BA55" s="916"/>
      <c r="BB55" s="916"/>
      <c r="BC55" s="916"/>
      <c r="BD55" s="916"/>
      <c r="BE55" s="907"/>
      <c r="BF55" s="907"/>
      <c r="BG55" s="907"/>
      <c r="BH55" s="907"/>
      <c r="BI55" s="908"/>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15">
      <c r="A56" s="261">
        <v>29</v>
      </c>
      <c r="B56" s="835"/>
      <c r="C56" s="836"/>
      <c r="D56" s="836"/>
      <c r="E56" s="836"/>
      <c r="F56" s="836"/>
      <c r="G56" s="836"/>
      <c r="H56" s="836"/>
      <c r="I56" s="836"/>
      <c r="J56" s="836"/>
      <c r="K56" s="836"/>
      <c r="L56" s="836"/>
      <c r="M56" s="836"/>
      <c r="N56" s="836"/>
      <c r="O56" s="836"/>
      <c r="P56" s="837"/>
      <c r="Q56" s="912"/>
      <c r="R56" s="913"/>
      <c r="S56" s="913"/>
      <c r="T56" s="913"/>
      <c r="U56" s="913"/>
      <c r="V56" s="913"/>
      <c r="W56" s="913"/>
      <c r="X56" s="913"/>
      <c r="Y56" s="913"/>
      <c r="Z56" s="913"/>
      <c r="AA56" s="913"/>
      <c r="AB56" s="913"/>
      <c r="AC56" s="913"/>
      <c r="AD56" s="913"/>
      <c r="AE56" s="914"/>
      <c r="AF56" s="841"/>
      <c r="AG56" s="842"/>
      <c r="AH56" s="842"/>
      <c r="AI56" s="842"/>
      <c r="AJ56" s="843"/>
      <c r="AK56" s="915"/>
      <c r="AL56" s="913"/>
      <c r="AM56" s="913"/>
      <c r="AN56" s="913"/>
      <c r="AO56" s="913"/>
      <c r="AP56" s="913"/>
      <c r="AQ56" s="913"/>
      <c r="AR56" s="913"/>
      <c r="AS56" s="913"/>
      <c r="AT56" s="913"/>
      <c r="AU56" s="913"/>
      <c r="AV56" s="913"/>
      <c r="AW56" s="913"/>
      <c r="AX56" s="913"/>
      <c r="AY56" s="913"/>
      <c r="AZ56" s="916"/>
      <c r="BA56" s="916"/>
      <c r="BB56" s="916"/>
      <c r="BC56" s="916"/>
      <c r="BD56" s="916"/>
      <c r="BE56" s="907"/>
      <c r="BF56" s="907"/>
      <c r="BG56" s="907"/>
      <c r="BH56" s="907"/>
      <c r="BI56" s="908"/>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15">
      <c r="A57" s="261">
        <v>30</v>
      </c>
      <c r="B57" s="835"/>
      <c r="C57" s="836"/>
      <c r="D57" s="836"/>
      <c r="E57" s="836"/>
      <c r="F57" s="836"/>
      <c r="G57" s="836"/>
      <c r="H57" s="836"/>
      <c r="I57" s="836"/>
      <c r="J57" s="836"/>
      <c r="K57" s="836"/>
      <c r="L57" s="836"/>
      <c r="M57" s="836"/>
      <c r="N57" s="836"/>
      <c r="O57" s="836"/>
      <c r="P57" s="837"/>
      <c r="Q57" s="912"/>
      <c r="R57" s="913"/>
      <c r="S57" s="913"/>
      <c r="T57" s="913"/>
      <c r="U57" s="913"/>
      <c r="V57" s="913"/>
      <c r="W57" s="913"/>
      <c r="X57" s="913"/>
      <c r="Y57" s="913"/>
      <c r="Z57" s="913"/>
      <c r="AA57" s="913"/>
      <c r="AB57" s="913"/>
      <c r="AC57" s="913"/>
      <c r="AD57" s="913"/>
      <c r="AE57" s="914"/>
      <c r="AF57" s="841"/>
      <c r="AG57" s="842"/>
      <c r="AH57" s="842"/>
      <c r="AI57" s="842"/>
      <c r="AJ57" s="843"/>
      <c r="AK57" s="915"/>
      <c r="AL57" s="913"/>
      <c r="AM57" s="913"/>
      <c r="AN57" s="913"/>
      <c r="AO57" s="913"/>
      <c r="AP57" s="913"/>
      <c r="AQ57" s="913"/>
      <c r="AR57" s="913"/>
      <c r="AS57" s="913"/>
      <c r="AT57" s="913"/>
      <c r="AU57" s="913"/>
      <c r="AV57" s="913"/>
      <c r="AW57" s="913"/>
      <c r="AX57" s="913"/>
      <c r="AY57" s="913"/>
      <c r="AZ57" s="916"/>
      <c r="BA57" s="916"/>
      <c r="BB57" s="916"/>
      <c r="BC57" s="916"/>
      <c r="BD57" s="916"/>
      <c r="BE57" s="907"/>
      <c r="BF57" s="907"/>
      <c r="BG57" s="907"/>
      <c r="BH57" s="907"/>
      <c r="BI57" s="908"/>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15">
      <c r="A58" s="261">
        <v>31</v>
      </c>
      <c r="B58" s="835"/>
      <c r="C58" s="836"/>
      <c r="D58" s="836"/>
      <c r="E58" s="836"/>
      <c r="F58" s="836"/>
      <c r="G58" s="836"/>
      <c r="H58" s="836"/>
      <c r="I58" s="836"/>
      <c r="J58" s="836"/>
      <c r="K58" s="836"/>
      <c r="L58" s="836"/>
      <c r="M58" s="836"/>
      <c r="N58" s="836"/>
      <c r="O58" s="836"/>
      <c r="P58" s="837"/>
      <c r="Q58" s="912"/>
      <c r="R58" s="913"/>
      <c r="S58" s="913"/>
      <c r="T58" s="913"/>
      <c r="U58" s="913"/>
      <c r="V58" s="913"/>
      <c r="W58" s="913"/>
      <c r="X58" s="913"/>
      <c r="Y58" s="913"/>
      <c r="Z58" s="913"/>
      <c r="AA58" s="913"/>
      <c r="AB58" s="913"/>
      <c r="AC58" s="913"/>
      <c r="AD58" s="913"/>
      <c r="AE58" s="914"/>
      <c r="AF58" s="841"/>
      <c r="AG58" s="842"/>
      <c r="AH58" s="842"/>
      <c r="AI58" s="842"/>
      <c r="AJ58" s="843"/>
      <c r="AK58" s="915"/>
      <c r="AL58" s="913"/>
      <c r="AM58" s="913"/>
      <c r="AN58" s="913"/>
      <c r="AO58" s="913"/>
      <c r="AP58" s="913"/>
      <c r="AQ58" s="913"/>
      <c r="AR58" s="913"/>
      <c r="AS58" s="913"/>
      <c r="AT58" s="913"/>
      <c r="AU58" s="913"/>
      <c r="AV58" s="913"/>
      <c r="AW58" s="913"/>
      <c r="AX58" s="913"/>
      <c r="AY58" s="913"/>
      <c r="AZ58" s="916"/>
      <c r="BA58" s="916"/>
      <c r="BB58" s="916"/>
      <c r="BC58" s="916"/>
      <c r="BD58" s="916"/>
      <c r="BE58" s="907"/>
      <c r="BF58" s="907"/>
      <c r="BG58" s="907"/>
      <c r="BH58" s="907"/>
      <c r="BI58" s="908"/>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15">
      <c r="A59" s="261">
        <v>32</v>
      </c>
      <c r="B59" s="835"/>
      <c r="C59" s="836"/>
      <c r="D59" s="836"/>
      <c r="E59" s="836"/>
      <c r="F59" s="836"/>
      <c r="G59" s="836"/>
      <c r="H59" s="836"/>
      <c r="I59" s="836"/>
      <c r="J59" s="836"/>
      <c r="K59" s="836"/>
      <c r="L59" s="836"/>
      <c r="M59" s="836"/>
      <c r="N59" s="836"/>
      <c r="O59" s="836"/>
      <c r="P59" s="837"/>
      <c r="Q59" s="912"/>
      <c r="R59" s="913"/>
      <c r="S59" s="913"/>
      <c r="T59" s="913"/>
      <c r="U59" s="913"/>
      <c r="V59" s="913"/>
      <c r="W59" s="913"/>
      <c r="X59" s="913"/>
      <c r="Y59" s="913"/>
      <c r="Z59" s="913"/>
      <c r="AA59" s="913"/>
      <c r="AB59" s="913"/>
      <c r="AC59" s="913"/>
      <c r="AD59" s="913"/>
      <c r="AE59" s="914"/>
      <c r="AF59" s="841"/>
      <c r="AG59" s="842"/>
      <c r="AH59" s="842"/>
      <c r="AI59" s="842"/>
      <c r="AJ59" s="843"/>
      <c r="AK59" s="915"/>
      <c r="AL59" s="913"/>
      <c r="AM59" s="913"/>
      <c r="AN59" s="913"/>
      <c r="AO59" s="913"/>
      <c r="AP59" s="913"/>
      <c r="AQ59" s="913"/>
      <c r="AR59" s="913"/>
      <c r="AS59" s="913"/>
      <c r="AT59" s="913"/>
      <c r="AU59" s="913"/>
      <c r="AV59" s="913"/>
      <c r="AW59" s="913"/>
      <c r="AX59" s="913"/>
      <c r="AY59" s="913"/>
      <c r="AZ59" s="916"/>
      <c r="BA59" s="916"/>
      <c r="BB59" s="916"/>
      <c r="BC59" s="916"/>
      <c r="BD59" s="916"/>
      <c r="BE59" s="907"/>
      <c r="BF59" s="907"/>
      <c r="BG59" s="907"/>
      <c r="BH59" s="907"/>
      <c r="BI59" s="908"/>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15">
      <c r="A60" s="261">
        <v>33</v>
      </c>
      <c r="B60" s="835"/>
      <c r="C60" s="836"/>
      <c r="D60" s="836"/>
      <c r="E60" s="836"/>
      <c r="F60" s="836"/>
      <c r="G60" s="836"/>
      <c r="H60" s="836"/>
      <c r="I60" s="836"/>
      <c r="J60" s="836"/>
      <c r="K60" s="836"/>
      <c r="L60" s="836"/>
      <c r="M60" s="836"/>
      <c r="N60" s="836"/>
      <c r="O60" s="836"/>
      <c r="P60" s="837"/>
      <c r="Q60" s="912"/>
      <c r="R60" s="913"/>
      <c r="S60" s="913"/>
      <c r="T60" s="913"/>
      <c r="U60" s="913"/>
      <c r="V60" s="913"/>
      <c r="W60" s="913"/>
      <c r="X60" s="913"/>
      <c r="Y60" s="913"/>
      <c r="Z60" s="913"/>
      <c r="AA60" s="913"/>
      <c r="AB60" s="913"/>
      <c r="AC60" s="913"/>
      <c r="AD60" s="913"/>
      <c r="AE60" s="914"/>
      <c r="AF60" s="841"/>
      <c r="AG60" s="842"/>
      <c r="AH60" s="842"/>
      <c r="AI60" s="842"/>
      <c r="AJ60" s="843"/>
      <c r="AK60" s="915"/>
      <c r="AL60" s="913"/>
      <c r="AM60" s="913"/>
      <c r="AN60" s="913"/>
      <c r="AO60" s="913"/>
      <c r="AP60" s="913"/>
      <c r="AQ60" s="913"/>
      <c r="AR60" s="913"/>
      <c r="AS60" s="913"/>
      <c r="AT60" s="913"/>
      <c r="AU60" s="913"/>
      <c r="AV60" s="913"/>
      <c r="AW60" s="913"/>
      <c r="AX60" s="913"/>
      <c r="AY60" s="913"/>
      <c r="AZ60" s="916"/>
      <c r="BA60" s="916"/>
      <c r="BB60" s="916"/>
      <c r="BC60" s="916"/>
      <c r="BD60" s="916"/>
      <c r="BE60" s="907"/>
      <c r="BF60" s="907"/>
      <c r="BG60" s="907"/>
      <c r="BH60" s="907"/>
      <c r="BI60" s="908"/>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
      <c r="A61" s="261">
        <v>34</v>
      </c>
      <c r="B61" s="835"/>
      <c r="C61" s="836"/>
      <c r="D61" s="836"/>
      <c r="E61" s="836"/>
      <c r="F61" s="836"/>
      <c r="G61" s="836"/>
      <c r="H61" s="836"/>
      <c r="I61" s="836"/>
      <c r="J61" s="836"/>
      <c r="K61" s="836"/>
      <c r="L61" s="836"/>
      <c r="M61" s="836"/>
      <c r="N61" s="836"/>
      <c r="O61" s="836"/>
      <c r="P61" s="837"/>
      <c r="Q61" s="912"/>
      <c r="R61" s="913"/>
      <c r="S61" s="913"/>
      <c r="T61" s="913"/>
      <c r="U61" s="913"/>
      <c r="V61" s="913"/>
      <c r="W61" s="913"/>
      <c r="X61" s="913"/>
      <c r="Y61" s="913"/>
      <c r="Z61" s="913"/>
      <c r="AA61" s="913"/>
      <c r="AB61" s="913"/>
      <c r="AC61" s="913"/>
      <c r="AD61" s="913"/>
      <c r="AE61" s="914"/>
      <c r="AF61" s="841"/>
      <c r="AG61" s="842"/>
      <c r="AH61" s="842"/>
      <c r="AI61" s="842"/>
      <c r="AJ61" s="843"/>
      <c r="AK61" s="915"/>
      <c r="AL61" s="913"/>
      <c r="AM61" s="913"/>
      <c r="AN61" s="913"/>
      <c r="AO61" s="913"/>
      <c r="AP61" s="913"/>
      <c r="AQ61" s="913"/>
      <c r="AR61" s="913"/>
      <c r="AS61" s="913"/>
      <c r="AT61" s="913"/>
      <c r="AU61" s="913"/>
      <c r="AV61" s="913"/>
      <c r="AW61" s="913"/>
      <c r="AX61" s="913"/>
      <c r="AY61" s="913"/>
      <c r="AZ61" s="916"/>
      <c r="BA61" s="916"/>
      <c r="BB61" s="916"/>
      <c r="BC61" s="916"/>
      <c r="BD61" s="916"/>
      <c r="BE61" s="907"/>
      <c r="BF61" s="907"/>
      <c r="BG61" s="907"/>
      <c r="BH61" s="907"/>
      <c r="BI61" s="908"/>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15">
      <c r="A62" s="261">
        <v>35</v>
      </c>
      <c r="B62" s="835"/>
      <c r="C62" s="836"/>
      <c r="D62" s="836"/>
      <c r="E62" s="836"/>
      <c r="F62" s="836"/>
      <c r="G62" s="836"/>
      <c r="H62" s="836"/>
      <c r="I62" s="836"/>
      <c r="J62" s="836"/>
      <c r="K62" s="836"/>
      <c r="L62" s="836"/>
      <c r="M62" s="836"/>
      <c r="N62" s="836"/>
      <c r="O62" s="836"/>
      <c r="P62" s="837"/>
      <c r="Q62" s="912"/>
      <c r="R62" s="913"/>
      <c r="S62" s="913"/>
      <c r="T62" s="913"/>
      <c r="U62" s="913"/>
      <c r="V62" s="913"/>
      <c r="W62" s="913"/>
      <c r="X62" s="913"/>
      <c r="Y62" s="913"/>
      <c r="Z62" s="913"/>
      <c r="AA62" s="913"/>
      <c r="AB62" s="913"/>
      <c r="AC62" s="913"/>
      <c r="AD62" s="913"/>
      <c r="AE62" s="914"/>
      <c r="AF62" s="841"/>
      <c r="AG62" s="842"/>
      <c r="AH62" s="842"/>
      <c r="AI62" s="842"/>
      <c r="AJ62" s="843"/>
      <c r="AK62" s="915"/>
      <c r="AL62" s="913"/>
      <c r="AM62" s="913"/>
      <c r="AN62" s="913"/>
      <c r="AO62" s="913"/>
      <c r="AP62" s="913"/>
      <c r="AQ62" s="913"/>
      <c r="AR62" s="913"/>
      <c r="AS62" s="913"/>
      <c r="AT62" s="913"/>
      <c r="AU62" s="913"/>
      <c r="AV62" s="913"/>
      <c r="AW62" s="913"/>
      <c r="AX62" s="913"/>
      <c r="AY62" s="913"/>
      <c r="AZ62" s="916"/>
      <c r="BA62" s="916"/>
      <c r="BB62" s="916"/>
      <c r="BC62" s="916"/>
      <c r="BD62" s="916"/>
      <c r="BE62" s="907"/>
      <c r="BF62" s="907"/>
      <c r="BG62" s="907"/>
      <c r="BH62" s="907"/>
      <c r="BI62" s="908"/>
      <c r="BJ62" s="924" t="s">
        <v>416</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
      <c r="A63" s="264" t="s">
        <v>394</v>
      </c>
      <c r="B63" s="870" t="s">
        <v>417</v>
      </c>
      <c r="C63" s="871"/>
      <c r="D63" s="871"/>
      <c r="E63" s="871"/>
      <c r="F63" s="871"/>
      <c r="G63" s="871"/>
      <c r="H63" s="871"/>
      <c r="I63" s="871"/>
      <c r="J63" s="871"/>
      <c r="K63" s="871"/>
      <c r="L63" s="871"/>
      <c r="M63" s="871"/>
      <c r="N63" s="871"/>
      <c r="O63" s="871"/>
      <c r="P63" s="872"/>
      <c r="Q63" s="917"/>
      <c r="R63" s="918"/>
      <c r="S63" s="918"/>
      <c r="T63" s="918"/>
      <c r="U63" s="918"/>
      <c r="V63" s="918"/>
      <c r="W63" s="918"/>
      <c r="X63" s="918"/>
      <c r="Y63" s="918"/>
      <c r="Z63" s="918"/>
      <c r="AA63" s="918"/>
      <c r="AB63" s="918"/>
      <c r="AC63" s="918"/>
      <c r="AD63" s="918"/>
      <c r="AE63" s="919"/>
      <c r="AF63" s="920">
        <v>2171</v>
      </c>
      <c r="AG63" s="921"/>
      <c r="AH63" s="921"/>
      <c r="AI63" s="921"/>
      <c r="AJ63" s="922"/>
      <c r="AK63" s="923"/>
      <c r="AL63" s="918"/>
      <c r="AM63" s="918"/>
      <c r="AN63" s="918"/>
      <c r="AO63" s="918"/>
      <c r="AP63" s="921">
        <f>SUM(AP28:AT62)</f>
        <v>23954</v>
      </c>
      <c r="AQ63" s="921"/>
      <c r="AR63" s="921"/>
      <c r="AS63" s="921"/>
      <c r="AT63" s="921"/>
      <c r="AU63" s="921">
        <f>SUM(AU28:AY62)</f>
        <v>11510</v>
      </c>
      <c r="AV63" s="921"/>
      <c r="AW63" s="921"/>
      <c r="AX63" s="921"/>
      <c r="AY63" s="921"/>
      <c r="AZ63" s="925"/>
      <c r="BA63" s="925"/>
      <c r="BB63" s="925"/>
      <c r="BC63" s="925"/>
      <c r="BD63" s="925"/>
      <c r="BE63" s="926"/>
      <c r="BF63" s="926"/>
      <c r="BG63" s="926"/>
      <c r="BH63" s="926"/>
      <c r="BI63" s="927"/>
      <c r="BJ63" s="928" t="s">
        <v>418</v>
      </c>
      <c r="BK63" s="929"/>
      <c r="BL63" s="929"/>
      <c r="BM63" s="929"/>
      <c r="BN63" s="930"/>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
      <c r="A65" s="252" t="s">
        <v>419</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15">
      <c r="A66" s="820" t="s">
        <v>420</v>
      </c>
      <c r="B66" s="821"/>
      <c r="C66" s="821"/>
      <c r="D66" s="821"/>
      <c r="E66" s="821"/>
      <c r="F66" s="821"/>
      <c r="G66" s="821"/>
      <c r="H66" s="821"/>
      <c r="I66" s="821"/>
      <c r="J66" s="821"/>
      <c r="K66" s="821"/>
      <c r="L66" s="821"/>
      <c r="M66" s="821"/>
      <c r="N66" s="821"/>
      <c r="O66" s="821"/>
      <c r="P66" s="822"/>
      <c r="Q66" s="797" t="s">
        <v>421</v>
      </c>
      <c r="R66" s="798"/>
      <c r="S66" s="798"/>
      <c r="T66" s="798"/>
      <c r="U66" s="799"/>
      <c r="V66" s="797" t="s">
        <v>400</v>
      </c>
      <c r="W66" s="798"/>
      <c r="X66" s="798"/>
      <c r="Y66" s="798"/>
      <c r="Z66" s="799"/>
      <c r="AA66" s="797" t="s">
        <v>401</v>
      </c>
      <c r="AB66" s="798"/>
      <c r="AC66" s="798"/>
      <c r="AD66" s="798"/>
      <c r="AE66" s="799"/>
      <c r="AF66" s="931" t="s">
        <v>422</v>
      </c>
      <c r="AG66" s="893"/>
      <c r="AH66" s="893"/>
      <c r="AI66" s="893"/>
      <c r="AJ66" s="932"/>
      <c r="AK66" s="797" t="s">
        <v>423</v>
      </c>
      <c r="AL66" s="821"/>
      <c r="AM66" s="821"/>
      <c r="AN66" s="821"/>
      <c r="AO66" s="822"/>
      <c r="AP66" s="797" t="s">
        <v>424</v>
      </c>
      <c r="AQ66" s="798"/>
      <c r="AR66" s="798"/>
      <c r="AS66" s="798"/>
      <c r="AT66" s="799"/>
      <c r="AU66" s="797" t="s">
        <v>425</v>
      </c>
      <c r="AV66" s="798"/>
      <c r="AW66" s="798"/>
      <c r="AX66" s="798"/>
      <c r="AY66" s="799"/>
      <c r="AZ66" s="797" t="s">
        <v>382</v>
      </c>
      <c r="BA66" s="798"/>
      <c r="BB66" s="798"/>
      <c r="BC66" s="798"/>
      <c r="BD66" s="809"/>
      <c r="BE66" s="265"/>
      <c r="BF66" s="265"/>
      <c r="BG66" s="265"/>
      <c r="BH66" s="265"/>
      <c r="BI66" s="265"/>
      <c r="BJ66" s="265"/>
      <c r="BK66" s="265"/>
      <c r="BL66" s="265"/>
      <c r="BM66" s="265"/>
      <c r="BN66" s="265"/>
      <c r="BO66" s="265"/>
      <c r="BP66" s="265"/>
      <c r="BQ66" s="262">
        <v>60</v>
      </c>
      <c r="BR66" s="267"/>
      <c r="BS66" s="942"/>
      <c r="BT66" s="943"/>
      <c r="BU66" s="943"/>
      <c r="BV66" s="943"/>
      <c r="BW66" s="943"/>
      <c r="BX66" s="943"/>
      <c r="BY66" s="943"/>
      <c r="BZ66" s="943"/>
      <c r="CA66" s="943"/>
      <c r="CB66" s="943"/>
      <c r="CC66" s="943"/>
      <c r="CD66" s="943"/>
      <c r="CE66" s="943"/>
      <c r="CF66" s="943"/>
      <c r="CG66" s="944"/>
      <c r="CH66" s="939"/>
      <c r="CI66" s="940"/>
      <c r="CJ66" s="940"/>
      <c r="CK66" s="940"/>
      <c r="CL66" s="941"/>
      <c r="CM66" s="939"/>
      <c r="CN66" s="940"/>
      <c r="CO66" s="940"/>
      <c r="CP66" s="940"/>
      <c r="CQ66" s="941"/>
      <c r="CR66" s="939"/>
      <c r="CS66" s="940"/>
      <c r="CT66" s="940"/>
      <c r="CU66" s="940"/>
      <c r="CV66" s="941"/>
      <c r="CW66" s="939"/>
      <c r="CX66" s="940"/>
      <c r="CY66" s="940"/>
      <c r="CZ66" s="940"/>
      <c r="DA66" s="941"/>
      <c r="DB66" s="939"/>
      <c r="DC66" s="940"/>
      <c r="DD66" s="940"/>
      <c r="DE66" s="940"/>
      <c r="DF66" s="941"/>
      <c r="DG66" s="939"/>
      <c r="DH66" s="940"/>
      <c r="DI66" s="940"/>
      <c r="DJ66" s="940"/>
      <c r="DK66" s="941"/>
      <c r="DL66" s="939"/>
      <c r="DM66" s="940"/>
      <c r="DN66" s="940"/>
      <c r="DO66" s="940"/>
      <c r="DP66" s="941"/>
      <c r="DQ66" s="939"/>
      <c r="DR66" s="940"/>
      <c r="DS66" s="940"/>
      <c r="DT66" s="940"/>
      <c r="DU66" s="941"/>
      <c r="DV66" s="936"/>
      <c r="DW66" s="937"/>
      <c r="DX66" s="937"/>
      <c r="DY66" s="937"/>
      <c r="DZ66" s="938"/>
      <c r="EA66" s="246"/>
    </row>
    <row r="67" spans="1:131" s="247" customFormat="1" ht="26.25" customHeight="1" thickBot="1" x14ac:dyDescent="0.2">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3"/>
      <c r="AG67" s="896"/>
      <c r="AH67" s="896"/>
      <c r="AI67" s="896"/>
      <c r="AJ67" s="934"/>
      <c r="AK67" s="935"/>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2"/>
      <c r="BT67" s="943"/>
      <c r="BU67" s="943"/>
      <c r="BV67" s="943"/>
      <c r="BW67" s="943"/>
      <c r="BX67" s="943"/>
      <c r="BY67" s="943"/>
      <c r="BZ67" s="943"/>
      <c r="CA67" s="943"/>
      <c r="CB67" s="943"/>
      <c r="CC67" s="943"/>
      <c r="CD67" s="943"/>
      <c r="CE67" s="943"/>
      <c r="CF67" s="943"/>
      <c r="CG67" s="944"/>
      <c r="CH67" s="939"/>
      <c r="CI67" s="940"/>
      <c r="CJ67" s="940"/>
      <c r="CK67" s="940"/>
      <c r="CL67" s="941"/>
      <c r="CM67" s="939"/>
      <c r="CN67" s="940"/>
      <c r="CO67" s="940"/>
      <c r="CP67" s="940"/>
      <c r="CQ67" s="941"/>
      <c r="CR67" s="939"/>
      <c r="CS67" s="940"/>
      <c r="CT67" s="940"/>
      <c r="CU67" s="940"/>
      <c r="CV67" s="941"/>
      <c r="CW67" s="939"/>
      <c r="CX67" s="940"/>
      <c r="CY67" s="940"/>
      <c r="CZ67" s="940"/>
      <c r="DA67" s="941"/>
      <c r="DB67" s="939"/>
      <c r="DC67" s="940"/>
      <c r="DD67" s="940"/>
      <c r="DE67" s="940"/>
      <c r="DF67" s="941"/>
      <c r="DG67" s="939"/>
      <c r="DH67" s="940"/>
      <c r="DI67" s="940"/>
      <c r="DJ67" s="940"/>
      <c r="DK67" s="941"/>
      <c r="DL67" s="939"/>
      <c r="DM67" s="940"/>
      <c r="DN67" s="940"/>
      <c r="DO67" s="940"/>
      <c r="DP67" s="941"/>
      <c r="DQ67" s="939"/>
      <c r="DR67" s="940"/>
      <c r="DS67" s="940"/>
      <c r="DT67" s="940"/>
      <c r="DU67" s="941"/>
      <c r="DV67" s="936"/>
      <c r="DW67" s="937"/>
      <c r="DX67" s="937"/>
      <c r="DY67" s="937"/>
      <c r="DZ67" s="938"/>
      <c r="EA67" s="246"/>
    </row>
    <row r="68" spans="1:131" s="247" customFormat="1" ht="26.25" customHeight="1" thickTop="1" x14ac:dyDescent="0.15">
      <c r="A68" s="258">
        <v>1</v>
      </c>
      <c r="B68" s="948" t="s">
        <v>599</v>
      </c>
      <c r="C68" s="949"/>
      <c r="D68" s="949"/>
      <c r="E68" s="949"/>
      <c r="F68" s="949"/>
      <c r="G68" s="949"/>
      <c r="H68" s="949"/>
      <c r="I68" s="949"/>
      <c r="J68" s="949"/>
      <c r="K68" s="949"/>
      <c r="L68" s="949"/>
      <c r="M68" s="949"/>
      <c r="N68" s="949"/>
      <c r="O68" s="949"/>
      <c r="P68" s="950"/>
      <c r="Q68" s="951">
        <v>3601</v>
      </c>
      <c r="R68" s="945"/>
      <c r="S68" s="945"/>
      <c r="T68" s="945"/>
      <c r="U68" s="945"/>
      <c r="V68" s="945">
        <v>3586</v>
      </c>
      <c r="W68" s="945"/>
      <c r="X68" s="945"/>
      <c r="Y68" s="945"/>
      <c r="Z68" s="945"/>
      <c r="AA68" s="945">
        <v>14</v>
      </c>
      <c r="AB68" s="945"/>
      <c r="AC68" s="945"/>
      <c r="AD68" s="945"/>
      <c r="AE68" s="945"/>
      <c r="AF68" s="945">
        <v>14</v>
      </c>
      <c r="AG68" s="945"/>
      <c r="AH68" s="945"/>
      <c r="AI68" s="945"/>
      <c r="AJ68" s="945"/>
      <c r="AK68" s="945" t="s">
        <v>598</v>
      </c>
      <c r="AL68" s="945"/>
      <c r="AM68" s="945"/>
      <c r="AN68" s="945"/>
      <c r="AO68" s="945"/>
      <c r="AP68" s="945">
        <v>1313</v>
      </c>
      <c r="AQ68" s="945"/>
      <c r="AR68" s="945"/>
      <c r="AS68" s="945"/>
      <c r="AT68" s="945"/>
      <c r="AU68" s="945">
        <v>386</v>
      </c>
      <c r="AV68" s="945"/>
      <c r="AW68" s="945"/>
      <c r="AX68" s="945"/>
      <c r="AY68" s="945"/>
      <c r="AZ68" s="946"/>
      <c r="BA68" s="946"/>
      <c r="BB68" s="946"/>
      <c r="BC68" s="946"/>
      <c r="BD68" s="947"/>
      <c r="BE68" s="265"/>
      <c r="BF68" s="265"/>
      <c r="BG68" s="265"/>
      <c r="BH68" s="265"/>
      <c r="BI68" s="265"/>
      <c r="BJ68" s="265"/>
      <c r="BK68" s="265"/>
      <c r="BL68" s="265"/>
      <c r="BM68" s="265"/>
      <c r="BN68" s="265"/>
      <c r="BO68" s="265"/>
      <c r="BP68" s="265"/>
      <c r="BQ68" s="262">
        <v>62</v>
      </c>
      <c r="BR68" s="267"/>
      <c r="BS68" s="942"/>
      <c r="BT68" s="943"/>
      <c r="BU68" s="943"/>
      <c r="BV68" s="943"/>
      <c r="BW68" s="943"/>
      <c r="BX68" s="943"/>
      <c r="BY68" s="943"/>
      <c r="BZ68" s="943"/>
      <c r="CA68" s="943"/>
      <c r="CB68" s="943"/>
      <c r="CC68" s="943"/>
      <c r="CD68" s="943"/>
      <c r="CE68" s="943"/>
      <c r="CF68" s="943"/>
      <c r="CG68" s="944"/>
      <c r="CH68" s="939"/>
      <c r="CI68" s="940"/>
      <c r="CJ68" s="940"/>
      <c r="CK68" s="940"/>
      <c r="CL68" s="941"/>
      <c r="CM68" s="939"/>
      <c r="CN68" s="940"/>
      <c r="CO68" s="940"/>
      <c r="CP68" s="940"/>
      <c r="CQ68" s="941"/>
      <c r="CR68" s="939"/>
      <c r="CS68" s="940"/>
      <c r="CT68" s="940"/>
      <c r="CU68" s="940"/>
      <c r="CV68" s="941"/>
      <c r="CW68" s="939"/>
      <c r="CX68" s="940"/>
      <c r="CY68" s="940"/>
      <c r="CZ68" s="940"/>
      <c r="DA68" s="941"/>
      <c r="DB68" s="939"/>
      <c r="DC68" s="940"/>
      <c r="DD68" s="940"/>
      <c r="DE68" s="940"/>
      <c r="DF68" s="941"/>
      <c r="DG68" s="939"/>
      <c r="DH68" s="940"/>
      <c r="DI68" s="940"/>
      <c r="DJ68" s="940"/>
      <c r="DK68" s="941"/>
      <c r="DL68" s="939"/>
      <c r="DM68" s="940"/>
      <c r="DN68" s="940"/>
      <c r="DO68" s="940"/>
      <c r="DP68" s="941"/>
      <c r="DQ68" s="939"/>
      <c r="DR68" s="940"/>
      <c r="DS68" s="940"/>
      <c r="DT68" s="940"/>
      <c r="DU68" s="941"/>
      <c r="DV68" s="936"/>
      <c r="DW68" s="937"/>
      <c r="DX68" s="937"/>
      <c r="DY68" s="937"/>
      <c r="DZ68" s="938"/>
      <c r="EA68" s="246"/>
    </row>
    <row r="69" spans="1:131" s="247" customFormat="1" ht="26.25" customHeight="1" x14ac:dyDescent="0.15">
      <c r="A69" s="261">
        <v>2</v>
      </c>
      <c r="B69" s="952" t="s">
        <v>600</v>
      </c>
      <c r="C69" s="953"/>
      <c r="D69" s="953"/>
      <c r="E69" s="953"/>
      <c r="F69" s="953"/>
      <c r="G69" s="953"/>
      <c r="H69" s="953"/>
      <c r="I69" s="953"/>
      <c r="J69" s="953"/>
      <c r="K69" s="953"/>
      <c r="L69" s="953"/>
      <c r="M69" s="953"/>
      <c r="N69" s="953"/>
      <c r="O69" s="953"/>
      <c r="P69" s="954"/>
      <c r="Q69" s="955">
        <v>2687</v>
      </c>
      <c r="R69" s="910"/>
      <c r="S69" s="910"/>
      <c r="T69" s="910"/>
      <c r="U69" s="910"/>
      <c r="V69" s="910">
        <v>2614</v>
      </c>
      <c r="W69" s="910"/>
      <c r="X69" s="910"/>
      <c r="Y69" s="910"/>
      <c r="Z69" s="910"/>
      <c r="AA69" s="910">
        <f>Q69-V69</f>
        <v>73</v>
      </c>
      <c r="AB69" s="910"/>
      <c r="AC69" s="910"/>
      <c r="AD69" s="910"/>
      <c r="AE69" s="910"/>
      <c r="AF69" s="910">
        <v>73</v>
      </c>
      <c r="AG69" s="910"/>
      <c r="AH69" s="910"/>
      <c r="AI69" s="910"/>
      <c r="AJ69" s="910"/>
      <c r="AK69" s="910" t="s">
        <v>598</v>
      </c>
      <c r="AL69" s="910"/>
      <c r="AM69" s="910"/>
      <c r="AN69" s="910"/>
      <c r="AO69" s="910"/>
      <c r="AP69" s="910">
        <v>878</v>
      </c>
      <c r="AQ69" s="910"/>
      <c r="AR69" s="910"/>
      <c r="AS69" s="910"/>
      <c r="AT69" s="910"/>
      <c r="AU69" s="910">
        <v>259</v>
      </c>
      <c r="AV69" s="910"/>
      <c r="AW69" s="910"/>
      <c r="AX69" s="910"/>
      <c r="AY69" s="910"/>
      <c r="AZ69" s="956"/>
      <c r="BA69" s="956"/>
      <c r="BB69" s="956"/>
      <c r="BC69" s="956"/>
      <c r="BD69" s="957"/>
      <c r="BE69" s="265"/>
      <c r="BF69" s="265"/>
      <c r="BG69" s="265"/>
      <c r="BH69" s="265"/>
      <c r="BI69" s="265"/>
      <c r="BJ69" s="265"/>
      <c r="BK69" s="265"/>
      <c r="BL69" s="265"/>
      <c r="BM69" s="265"/>
      <c r="BN69" s="265"/>
      <c r="BO69" s="265"/>
      <c r="BP69" s="265"/>
      <c r="BQ69" s="262">
        <v>63</v>
      </c>
      <c r="BR69" s="267"/>
      <c r="BS69" s="942"/>
      <c r="BT69" s="943"/>
      <c r="BU69" s="943"/>
      <c r="BV69" s="943"/>
      <c r="BW69" s="943"/>
      <c r="BX69" s="943"/>
      <c r="BY69" s="943"/>
      <c r="BZ69" s="943"/>
      <c r="CA69" s="943"/>
      <c r="CB69" s="943"/>
      <c r="CC69" s="943"/>
      <c r="CD69" s="943"/>
      <c r="CE69" s="943"/>
      <c r="CF69" s="943"/>
      <c r="CG69" s="944"/>
      <c r="CH69" s="939"/>
      <c r="CI69" s="940"/>
      <c r="CJ69" s="940"/>
      <c r="CK69" s="940"/>
      <c r="CL69" s="941"/>
      <c r="CM69" s="939"/>
      <c r="CN69" s="940"/>
      <c r="CO69" s="940"/>
      <c r="CP69" s="940"/>
      <c r="CQ69" s="941"/>
      <c r="CR69" s="939"/>
      <c r="CS69" s="940"/>
      <c r="CT69" s="940"/>
      <c r="CU69" s="940"/>
      <c r="CV69" s="941"/>
      <c r="CW69" s="939"/>
      <c r="CX69" s="940"/>
      <c r="CY69" s="940"/>
      <c r="CZ69" s="940"/>
      <c r="DA69" s="941"/>
      <c r="DB69" s="939"/>
      <c r="DC69" s="940"/>
      <c r="DD69" s="940"/>
      <c r="DE69" s="940"/>
      <c r="DF69" s="941"/>
      <c r="DG69" s="939"/>
      <c r="DH69" s="940"/>
      <c r="DI69" s="940"/>
      <c r="DJ69" s="940"/>
      <c r="DK69" s="941"/>
      <c r="DL69" s="939"/>
      <c r="DM69" s="940"/>
      <c r="DN69" s="940"/>
      <c r="DO69" s="940"/>
      <c r="DP69" s="941"/>
      <c r="DQ69" s="939"/>
      <c r="DR69" s="940"/>
      <c r="DS69" s="940"/>
      <c r="DT69" s="940"/>
      <c r="DU69" s="941"/>
      <c r="DV69" s="936"/>
      <c r="DW69" s="937"/>
      <c r="DX69" s="937"/>
      <c r="DY69" s="937"/>
      <c r="DZ69" s="938"/>
      <c r="EA69" s="246"/>
    </row>
    <row r="70" spans="1:131" s="247" customFormat="1" ht="26.25" customHeight="1" x14ac:dyDescent="0.15">
      <c r="A70" s="261">
        <v>3</v>
      </c>
      <c r="B70" s="952" t="s">
        <v>601</v>
      </c>
      <c r="C70" s="953"/>
      <c r="D70" s="953"/>
      <c r="E70" s="953"/>
      <c r="F70" s="953"/>
      <c r="G70" s="953"/>
      <c r="H70" s="953"/>
      <c r="I70" s="953"/>
      <c r="J70" s="953"/>
      <c r="K70" s="953"/>
      <c r="L70" s="953"/>
      <c r="M70" s="953"/>
      <c r="N70" s="953"/>
      <c r="O70" s="953"/>
      <c r="P70" s="954"/>
      <c r="Q70" s="955">
        <v>651</v>
      </c>
      <c r="R70" s="910"/>
      <c r="S70" s="910"/>
      <c r="T70" s="910"/>
      <c r="U70" s="910"/>
      <c r="V70" s="910">
        <v>647</v>
      </c>
      <c r="W70" s="910"/>
      <c r="X70" s="910"/>
      <c r="Y70" s="910"/>
      <c r="Z70" s="910"/>
      <c r="AA70" s="910">
        <f t="shared" ref="AA70:AA76" si="3">Q70-V70</f>
        <v>4</v>
      </c>
      <c r="AB70" s="910"/>
      <c r="AC70" s="910"/>
      <c r="AD70" s="910"/>
      <c r="AE70" s="910"/>
      <c r="AF70" s="910">
        <v>4</v>
      </c>
      <c r="AG70" s="910"/>
      <c r="AH70" s="910"/>
      <c r="AI70" s="910"/>
      <c r="AJ70" s="910"/>
      <c r="AK70" s="910" t="s">
        <v>598</v>
      </c>
      <c r="AL70" s="910"/>
      <c r="AM70" s="910"/>
      <c r="AN70" s="910"/>
      <c r="AO70" s="910"/>
      <c r="AP70" s="910">
        <v>120</v>
      </c>
      <c r="AQ70" s="910"/>
      <c r="AR70" s="910"/>
      <c r="AS70" s="910"/>
      <c r="AT70" s="910"/>
      <c r="AU70" s="910">
        <v>61</v>
      </c>
      <c r="AV70" s="910"/>
      <c r="AW70" s="910"/>
      <c r="AX70" s="910"/>
      <c r="AY70" s="910"/>
      <c r="AZ70" s="956"/>
      <c r="BA70" s="956"/>
      <c r="BB70" s="956"/>
      <c r="BC70" s="956"/>
      <c r="BD70" s="957"/>
      <c r="BE70" s="265"/>
      <c r="BF70" s="265"/>
      <c r="BG70" s="265"/>
      <c r="BH70" s="265"/>
      <c r="BI70" s="265"/>
      <c r="BJ70" s="265"/>
      <c r="BK70" s="265"/>
      <c r="BL70" s="265"/>
      <c r="BM70" s="265"/>
      <c r="BN70" s="265"/>
      <c r="BO70" s="265"/>
      <c r="BP70" s="265"/>
      <c r="BQ70" s="262">
        <v>64</v>
      </c>
      <c r="BR70" s="267"/>
      <c r="BS70" s="942"/>
      <c r="BT70" s="943"/>
      <c r="BU70" s="943"/>
      <c r="BV70" s="943"/>
      <c r="BW70" s="943"/>
      <c r="BX70" s="943"/>
      <c r="BY70" s="943"/>
      <c r="BZ70" s="943"/>
      <c r="CA70" s="943"/>
      <c r="CB70" s="943"/>
      <c r="CC70" s="943"/>
      <c r="CD70" s="943"/>
      <c r="CE70" s="943"/>
      <c r="CF70" s="943"/>
      <c r="CG70" s="944"/>
      <c r="CH70" s="939"/>
      <c r="CI70" s="940"/>
      <c r="CJ70" s="940"/>
      <c r="CK70" s="940"/>
      <c r="CL70" s="941"/>
      <c r="CM70" s="939"/>
      <c r="CN70" s="940"/>
      <c r="CO70" s="940"/>
      <c r="CP70" s="940"/>
      <c r="CQ70" s="941"/>
      <c r="CR70" s="939"/>
      <c r="CS70" s="940"/>
      <c r="CT70" s="940"/>
      <c r="CU70" s="940"/>
      <c r="CV70" s="941"/>
      <c r="CW70" s="939"/>
      <c r="CX70" s="940"/>
      <c r="CY70" s="940"/>
      <c r="CZ70" s="940"/>
      <c r="DA70" s="941"/>
      <c r="DB70" s="939"/>
      <c r="DC70" s="940"/>
      <c r="DD70" s="940"/>
      <c r="DE70" s="940"/>
      <c r="DF70" s="941"/>
      <c r="DG70" s="939"/>
      <c r="DH70" s="940"/>
      <c r="DI70" s="940"/>
      <c r="DJ70" s="940"/>
      <c r="DK70" s="941"/>
      <c r="DL70" s="939"/>
      <c r="DM70" s="940"/>
      <c r="DN70" s="940"/>
      <c r="DO70" s="940"/>
      <c r="DP70" s="941"/>
      <c r="DQ70" s="939"/>
      <c r="DR70" s="940"/>
      <c r="DS70" s="940"/>
      <c r="DT70" s="940"/>
      <c r="DU70" s="941"/>
      <c r="DV70" s="936"/>
      <c r="DW70" s="937"/>
      <c r="DX70" s="937"/>
      <c r="DY70" s="937"/>
      <c r="DZ70" s="938"/>
      <c r="EA70" s="246"/>
    </row>
    <row r="71" spans="1:131" s="247" customFormat="1" ht="26.25" customHeight="1" x14ac:dyDescent="0.15">
      <c r="A71" s="261">
        <v>4</v>
      </c>
      <c r="B71" s="952" t="s">
        <v>602</v>
      </c>
      <c r="C71" s="953"/>
      <c r="D71" s="953"/>
      <c r="E71" s="953"/>
      <c r="F71" s="953"/>
      <c r="G71" s="953"/>
      <c r="H71" s="953"/>
      <c r="I71" s="953"/>
      <c r="J71" s="953"/>
      <c r="K71" s="953"/>
      <c r="L71" s="953"/>
      <c r="M71" s="953"/>
      <c r="N71" s="953"/>
      <c r="O71" s="953"/>
      <c r="P71" s="954"/>
      <c r="Q71" s="955">
        <v>109</v>
      </c>
      <c r="R71" s="910"/>
      <c r="S71" s="910"/>
      <c r="T71" s="910"/>
      <c r="U71" s="910"/>
      <c r="V71" s="910">
        <v>105</v>
      </c>
      <c r="W71" s="910"/>
      <c r="X71" s="910"/>
      <c r="Y71" s="910"/>
      <c r="Z71" s="910"/>
      <c r="AA71" s="910">
        <f t="shared" si="3"/>
        <v>4</v>
      </c>
      <c r="AB71" s="910"/>
      <c r="AC71" s="910"/>
      <c r="AD71" s="910"/>
      <c r="AE71" s="910"/>
      <c r="AF71" s="910">
        <v>4</v>
      </c>
      <c r="AG71" s="910"/>
      <c r="AH71" s="910"/>
      <c r="AI71" s="910"/>
      <c r="AJ71" s="910"/>
      <c r="AK71" s="910" t="s">
        <v>598</v>
      </c>
      <c r="AL71" s="910"/>
      <c r="AM71" s="910"/>
      <c r="AN71" s="910"/>
      <c r="AO71" s="910"/>
      <c r="AP71" s="910" t="s">
        <v>598</v>
      </c>
      <c r="AQ71" s="910"/>
      <c r="AR71" s="910"/>
      <c r="AS71" s="910"/>
      <c r="AT71" s="910"/>
      <c r="AU71" s="910" t="s">
        <v>598</v>
      </c>
      <c r="AV71" s="910"/>
      <c r="AW71" s="910"/>
      <c r="AX71" s="910"/>
      <c r="AY71" s="910"/>
      <c r="AZ71" s="956"/>
      <c r="BA71" s="956"/>
      <c r="BB71" s="956"/>
      <c r="BC71" s="956"/>
      <c r="BD71" s="957"/>
      <c r="BE71" s="265"/>
      <c r="BF71" s="265"/>
      <c r="BG71" s="265"/>
      <c r="BH71" s="265"/>
      <c r="BI71" s="265"/>
      <c r="BJ71" s="265"/>
      <c r="BK71" s="265"/>
      <c r="BL71" s="265"/>
      <c r="BM71" s="265"/>
      <c r="BN71" s="265"/>
      <c r="BO71" s="265"/>
      <c r="BP71" s="265"/>
      <c r="BQ71" s="262">
        <v>65</v>
      </c>
      <c r="BR71" s="267"/>
      <c r="BS71" s="942"/>
      <c r="BT71" s="943"/>
      <c r="BU71" s="943"/>
      <c r="BV71" s="943"/>
      <c r="BW71" s="943"/>
      <c r="BX71" s="943"/>
      <c r="BY71" s="943"/>
      <c r="BZ71" s="943"/>
      <c r="CA71" s="943"/>
      <c r="CB71" s="943"/>
      <c r="CC71" s="943"/>
      <c r="CD71" s="943"/>
      <c r="CE71" s="943"/>
      <c r="CF71" s="943"/>
      <c r="CG71" s="944"/>
      <c r="CH71" s="939"/>
      <c r="CI71" s="940"/>
      <c r="CJ71" s="940"/>
      <c r="CK71" s="940"/>
      <c r="CL71" s="941"/>
      <c r="CM71" s="939"/>
      <c r="CN71" s="940"/>
      <c r="CO71" s="940"/>
      <c r="CP71" s="940"/>
      <c r="CQ71" s="941"/>
      <c r="CR71" s="939"/>
      <c r="CS71" s="940"/>
      <c r="CT71" s="940"/>
      <c r="CU71" s="940"/>
      <c r="CV71" s="941"/>
      <c r="CW71" s="939"/>
      <c r="CX71" s="940"/>
      <c r="CY71" s="940"/>
      <c r="CZ71" s="940"/>
      <c r="DA71" s="941"/>
      <c r="DB71" s="939"/>
      <c r="DC71" s="940"/>
      <c r="DD71" s="940"/>
      <c r="DE71" s="940"/>
      <c r="DF71" s="941"/>
      <c r="DG71" s="939"/>
      <c r="DH71" s="940"/>
      <c r="DI71" s="940"/>
      <c r="DJ71" s="940"/>
      <c r="DK71" s="941"/>
      <c r="DL71" s="939"/>
      <c r="DM71" s="940"/>
      <c r="DN71" s="940"/>
      <c r="DO71" s="940"/>
      <c r="DP71" s="941"/>
      <c r="DQ71" s="939"/>
      <c r="DR71" s="940"/>
      <c r="DS71" s="940"/>
      <c r="DT71" s="940"/>
      <c r="DU71" s="941"/>
      <c r="DV71" s="936"/>
      <c r="DW71" s="937"/>
      <c r="DX71" s="937"/>
      <c r="DY71" s="937"/>
      <c r="DZ71" s="938"/>
      <c r="EA71" s="246"/>
    </row>
    <row r="72" spans="1:131" s="247" customFormat="1" ht="26.25" customHeight="1" x14ac:dyDescent="0.15">
      <c r="A72" s="261">
        <v>5</v>
      </c>
      <c r="B72" s="952" t="s">
        <v>603</v>
      </c>
      <c r="C72" s="953"/>
      <c r="D72" s="953"/>
      <c r="E72" s="953"/>
      <c r="F72" s="953"/>
      <c r="G72" s="953"/>
      <c r="H72" s="953"/>
      <c r="I72" s="953"/>
      <c r="J72" s="953"/>
      <c r="K72" s="953"/>
      <c r="L72" s="953"/>
      <c r="M72" s="953"/>
      <c r="N72" s="953"/>
      <c r="O72" s="953"/>
      <c r="P72" s="954"/>
      <c r="Q72" s="955">
        <v>33</v>
      </c>
      <c r="R72" s="910"/>
      <c r="S72" s="910"/>
      <c r="T72" s="910"/>
      <c r="U72" s="910"/>
      <c r="V72" s="910">
        <v>33</v>
      </c>
      <c r="W72" s="910"/>
      <c r="X72" s="910"/>
      <c r="Y72" s="910"/>
      <c r="Z72" s="910"/>
      <c r="AA72" s="910">
        <f t="shared" si="3"/>
        <v>0</v>
      </c>
      <c r="AB72" s="910"/>
      <c r="AC72" s="910"/>
      <c r="AD72" s="910"/>
      <c r="AE72" s="910"/>
      <c r="AF72" s="910">
        <v>0</v>
      </c>
      <c r="AG72" s="910"/>
      <c r="AH72" s="910"/>
      <c r="AI72" s="910"/>
      <c r="AJ72" s="910"/>
      <c r="AK72" s="910" t="s">
        <v>598</v>
      </c>
      <c r="AL72" s="910"/>
      <c r="AM72" s="910"/>
      <c r="AN72" s="910"/>
      <c r="AO72" s="910"/>
      <c r="AP72" s="910" t="s">
        <v>598</v>
      </c>
      <c r="AQ72" s="910"/>
      <c r="AR72" s="910"/>
      <c r="AS72" s="910"/>
      <c r="AT72" s="910"/>
      <c r="AU72" s="910" t="s">
        <v>598</v>
      </c>
      <c r="AV72" s="910"/>
      <c r="AW72" s="910"/>
      <c r="AX72" s="910"/>
      <c r="AY72" s="910"/>
      <c r="AZ72" s="956"/>
      <c r="BA72" s="956"/>
      <c r="BB72" s="956"/>
      <c r="BC72" s="956"/>
      <c r="BD72" s="957"/>
      <c r="BE72" s="265"/>
      <c r="BF72" s="265"/>
      <c r="BG72" s="265"/>
      <c r="BH72" s="265"/>
      <c r="BI72" s="265"/>
      <c r="BJ72" s="265"/>
      <c r="BK72" s="265"/>
      <c r="BL72" s="265"/>
      <c r="BM72" s="265"/>
      <c r="BN72" s="265"/>
      <c r="BO72" s="265"/>
      <c r="BP72" s="265"/>
      <c r="BQ72" s="262">
        <v>66</v>
      </c>
      <c r="BR72" s="267"/>
      <c r="BS72" s="942"/>
      <c r="BT72" s="943"/>
      <c r="BU72" s="943"/>
      <c r="BV72" s="943"/>
      <c r="BW72" s="943"/>
      <c r="BX72" s="943"/>
      <c r="BY72" s="943"/>
      <c r="BZ72" s="943"/>
      <c r="CA72" s="943"/>
      <c r="CB72" s="943"/>
      <c r="CC72" s="943"/>
      <c r="CD72" s="943"/>
      <c r="CE72" s="943"/>
      <c r="CF72" s="943"/>
      <c r="CG72" s="944"/>
      <c r="CH72" s="939"/>
      <c r="CI72" s="940"/>
      <c r="CJ72" s="940"/>
      <c r="CK72" s="940"/>
      <c r="CL72" s="941"/>
      <c r="CM72" s="939"/>
      <c r="CN72" s="940"/>
      <c r="CO72" s="940"/>
      <c r="CP72" s="940"/>
      <c r="CQ72" s="941"/>
      <c r="CR72" s="939"/>
      <c r="CS72" s="940"/>
      <c r="CT72" s="940"/>
      <c r="CU72" s="940"/>
      <c r="CV72" s="941"/>
      <c r="CW72" s="939"/>
      <c r="CX72" s="940"/>
      <c r="CY72" s="940"/>
      <c r="CZ72" s="940"/>
      <c r="DA72" s="941"/>
      <c r="DB72" s="939"/>
      <c r="DC72" s="940"/>
      <c r="DD72" s="940"/>
      <c r="DE72" s="940"/>
      <c r="DF72" s="941"/>
      <c r="DG72" s="939"/>
      <c r="DH72" s="940"/>
      <c r="DI72" s="940"/>
      <c r="DJ72" s="940"/>
      <c r="DK72" s="941"/>
      <c r="DL72" s="939"/>
      <c r="DM72" s="940"/>
      <c r="DN72" s="940"/>
      <c r="DO72" s="940"/>
      <c r="DP72" s="941"/>
      <c r="DQ72" s="939"/>
      <c r="DR72" s="940"/>
      <c r="DS72" s="940"/>
      <c r="DT72" s="940"/>
      <c r="DU72" s="941"/>
      <c r="DV72" s="936"/>
      <c r="DW72" s="937"/>
      <c r="DX72" s="937"/>
      <c r="DY72" s="937"/>
      <c r="DZ72" s="938"/>
      <c r="EA72" s="246"/>
    </row>
    <row r="73" spans="1:131" s="247" customFormat="1" ht="26.25" customHeight="1" x14ac:dyDescent="0.15">
      <c r="A73" s="261">
        <v>6</v>
      </c>
      <c r="B73" s="952" t="s">
        <v>604</v>
      </c>
      <c r="C73" s="953"/>
      <c r="D73" s="953"/>
      <c r="E73" s="953"/>
      <c r="F73" s="953"/>
      <c r="G73" s="953"/>
      <c r="H73" s="953"/>
      <c r="I73" s="953"/>
      <c r="J73" s="953"/>
      <c r="K73" s="953"/>
      <c r="L73" s="953"/>
      <c r="M73" s="953"/>
      <c r="N73" s="953"/>
      <c r="O73" s="953"/>
      <c r="P73" s="954"/>
      <c r="Q73" s="955">
        <v>194</v>
      </c>
      <c r="R73" s="910"/>
      <c r="S73" s="910"/>
      <c r="T73" s="910"/>
      <c r="U73" s="910"/>
      <c r="V73" s="910">
        <v>179</v>
      </c>
      <c r="W73" s="910"/>
      <c r="X73" s="910"/>
      <c r="Y73" s="910"/>
      <c r="Z73" s="910"/>
      <c r="AA73" s="910">
        <v>16</v>
      </c>
      <c r="AB73" s="910"/>
      <c r="AC73" s="910"/>
      <c r="AD73" s="910"/>
      <c r="AE73" s="910"/>
      <c r="AF73" s="910">
        <v>16</v>
      </c>
      <c r="AG73" s="910"/>
      <c r="AH73" s="910"/>
      <c r="AI73" s="910"/>
      <c r="AJ73" s="910"/>
      <c r="AK73" s="910" t="s">
        <v>598</v>
      </c>
      <c r="AL73" s="910"/>
      <c r="AM73" s="910"/>
      <c r="AN73" s="910"/>
      <c r="AO73" s="910"/>
      <c r="AP73" s="910" t="s">
        <v>598</v>
      </c>
      <c r="AQ73" s="910"/>
      <c r="AR73" s="910"/>
      <c r="AS73" s="910"/>
      <c r="AT73" s="910"/>
      <c r="AU73" s="910" t="s">
        <v>598</v>
      </c>
      <c r="AV73" s="910"/>
      <c r="AW73" s="910"/>
      <c r="AX73" s="910"/>
      <c r="AY73" s="910"/>
      <c r="AZ73" s="956"/>
      <c r="BA73" s="956"/>
      <c r="BB73" s="956"/>
      <c r="BC73" s="956"/>
      <c r="BD73" s="957"/>
      <c r="BE73" s="265"/>
      <c r="BF73" s="265"/>
      <c r="BG73" s="265"/>
      <c r="BH73" s="265"/>
      <c r="BI73" s="265"/>
      <c r="BJ73" s="265"/>
      <c r="BK73" s="265"/>
      <c r="BL73" s="265"/>
      <c r="BM73" s="265"/>
      <c r="BN73" s="265"/>
      <c r="BO73" s="265"/>
      <c r="BP73" s="265"/>
      <c r="BQ73" s="262">
        <v>67</v>
      </c>
      <c r="BR73" s="267"/>
      <c r="BS73" s="942"/>
      <c r="BT73" s="943"/>
      <c r="BU73" s="943"/>
      <c r="BV73" s="943"/>
      <c r="BW73" s="943"/>
      <c r="BX73" s="943"/>
      <c r="BY73" s="943"/>
      <c r="BZ73" s="943"/>
      <c r="CA73" s="943"/>
      <c r="CB73" s="943"/>
      <c r="CC73" s="943"/>
      <c r="CD73" s="943"/>
      <c r="CE73" s="943"/>
      <c r="CF73" s="943"/>
      <c r="CG73" s="944"/>
      <c r="CH73" s="939"/>
      <c r="CI73" s="940"/>
      <c r="CJ73" s="940"/>
      <c r="CK73" s="940"/>
      <c r="CL73" s="941"/>
      <c r="CM73" s="939"/>
      <c r="CN73" s="940"/>
      <c r="CO73" s="940"/>
      <c r="CP73" s="940"/>
      <c r="CQ73" s="941"/>
      <c r="CR73" s="939"/>
      <c r="CS73" s="940"/>
      <c r="CT73" s="940"/>
      <c r="CU73" s="940"/>
      <c r="CV73" s="941"/>
      <c r="CW73" s="939"/>
      <c r="CX73" s="940"/>
      <c r="CY73" s="940"/>
      <c r="CZ73" s="940"/>
      <c r="DA73" s="941"/>
      <c r="DB73" s="939"/>
      <c r="DC73" s="940"/>
      <c r="DD73" s="940"/>
      <c r="DE73" s="940"/>
      <c r="DF73" s="941"/>
      <c r="DG73" s="939"/>
      <c r="DH73" s="940"/>
      <c r="DI73" s="940"/>
      <c r="DJ73" s="940"/>
      <c r="DK73" s="941"/>
      <c r="DL73" s="939"/>
      <c r="DM73" s="940"/>
      <c r="DN73" s="940"/>
      <c r="DO73" s="940"/>
      <c r="DP73" s="941"/>
      <c r="DQ73" s="939"/>
      <c r="DR73" s="940"/>
      <c r="DS73" s="940"/>
      <c r="DT73" s="940"/>
      <c r="DU73" s="941"/>
      <c r="DV73" s="936"/>
      <c r="DW73" s="937"/>
      <c r="DX73" s="937"/>
      <c r="DY73" s="937"/>
      <c r="DZ73" s="938"/>
      <c r="EA73" s="246"/>
    </row>
    <row r="74" spans="1:131" s="247" customFormat="1" ht="26.25" customHeight="1" x14ac:dyDescent="0.15">
      <c r="A74" s="261">
        <v>7</v>
      </c>
      <c r="B74" s="952" t="s">
        <v>605</v>
      </c>
      <c r="C74" s="953"/>
      <c r="D74" s="953"/>
      <c r="E74" s="953"/>
      <c r="F74" s="953"/>
      <c r="G74" s="953"/>
      <c r="H74" s="953"/>
      <c r="I74" s="953"/>
      <c r="J74" s="953"/>
      <c r="K74" s="953"/>
      <c r="L74" s="953"/>
      <c r="M74" s="953"/>
      <c r="N74" s="953"/>
      <c r="O74" s="953"/>
      <c r="P74" s="954"/>
      <c r="Q74" s="955">
        <v>1167375</v>
      </c>
      <c r="R74" s="910"/>
      <c r="S74" s="910"/>
      <c r="T74" s="910"/>
      <c r="U74" s="910"/>
      <c r="V74" s="910">
        <v>1136425</v>
      </c>
      <c r="W74" s="910"/>
      <c r="X74" s="910"/>
      <c r="Y74" s="910"/>
      <c r="Z74" s="910"/>
      <c r="AA74" s="910">
        <f t="shared" si="3"/>
        <v>30950</v>
      </c>
      <c r="AB74" s="910"/>
      <c r="AC74" s="910"/>
      <c r="AD74" s="910"/>
      <c r="AE74" s="910"/>
      <c r="AF74" s="910">
        <v>30950</v>
      </c>
      <c r="AG74" s="910"/>
      <c r="AH74" s="910"/>
      <c r="AI74" s="910"/>
      <c r="AJ74" s="910"/>
      <c r="AK74" s="910">
        <v>7000</v>
      </c>
      <c r="AL74" s="910"/>
      <c r="AM74" s="910"/>
      <c r="AN74" s="910"/>
      <c r="AO74" s="910"/>
      <c r="AP74" s="910" t="s">
        <v>598</v>
      </c>
      <c r="AQ74" s="910"/>
      <c r="AR74" s="910"/>
      <c r="AS74" s="910"/>
      <c r="AT74" s="910"/>
      <c r="AU74" s="910" t="s">
        <v>598</v>
      </c>
      <c r="AV74" s="910"/>
      <c r="AW74" s="910"/>
      <c r="AX74" s="910"/>
      <c r="AY74" s="910"/>
      <c r="AZ74" s="956"/>
      <c r="BA74" s="956"/>
      <c r="BB74" s="956"/>
      <c r="BC74" s="956"/>
      <c r="BD74" s="957"/>
      <c r="BE74" s="265"/>
      <c r="BF74" s="265"/>
      <c r="BG74" s="265"/>
      <c r="BH74" s="265"/>
      <c r="BI74" s="265"/>
      <c r="BJ74" s="265"/>
      <c r="BK74" s="265"/>
      <c r="BL74" s="265"/>
      <c r="BM74" s="265"/>
      <c r="BN74" s="265"/>
      <c r="BO74" s="265"/>
      <c r="BP74" s="265"/>
      <c r="BQ74" s="262">
        <v>68</v>
      </c>
      <c r="BR74" s="267"/>
      <c r="BS74" s="942"/>
      <c r="BT74" s="943"/>
      <c r="BU74" s="943"/>
      <c r="BV74" s="943"/>
      <c r="BW74" s="943"/>
      <c r="BX74" s="943"/>
      <c r="BY74" s="943"/>
      <c r="BZ74" s="943"/>
      <c r="CA74" s="943"/>
      <c r="CB74" s="943"/>
      <c r="CC74" s="943"/>
      <c r="CD74" s="943"/>
      <c r="CE74" s="943"/>
      <c r="CF74" s="943"/>
      <c r="CG74" s="944"/>
      <c r="CH74" s="939"/>
      <c r="CI74" s="940"/>
      <c r="CJ74" s="940"/>
      <c r="CK74" s="940"/>
      <c r="CL74" s="941"/>
      <c r="CM74" s="939"/>
      <c r="CN74" s="940"/>
      <c r="CO74" s="940"/>
      <c r="CP74" s="940"/>
      <c r="CQ74" s="941"/>
      <c r="CR74" s="939"/>
      <c r="CS74" s="940"/>
      <c r="CT74" s="940"/>
      <c r="CU74" s="940"/>
      <c r="CV74" s="941"/>
      <c r="CW74" s="939"/>
      <c r="CX74" s="940"/>
      <c r="CY74" s="940"/>
      <c r="CZ74" s="940"/>
      <c r="DA74" s="941"/>
      <c r="DB74" s="939"/>
      <c r="DC74" s="940"/>
      <c r="DD74" s="940"/>
      <c r="DE74" s="940"/>
      <c r="DF74" s="941"/>
      <c r="DG74" s="939"/>
      <c r="DH74" s="940"/>
      <c r="DI74" s="940"/>
      <c r="DJ74" s="940"/>
      <c r="DK74" s="941"/>
      <c r="DL74" s="939"/>
      <c r="DM74" s="940"/>
      <c r="DN74" s="940"/>
      <c r="DO74" s="940"/>
      <c r="DP74" s="941"/>
      <c r="DQ74" s="939"/>
      <c r="DR74" s="940"/>
      <c r="DS74" s="940"/>
      <c r="DT74" s="940"/>
      <c r="DU74" s="941"/>
      <c r="DV74" s="936"/>
      <c r="DW74" s="937"/>
      <c r="DX74" s="937"/>
      <c r="DY74" s="937"/>
      <c r="DZ74" s="938"/>
      <c r="EA74" s="246"/>
    </row>
    <row r="75" spans="1:131" s="247" customFormat="1" ht="26.25" customHeight="1" x14ac:dyDescent="0.15">
      <c r="A75" s="261">
        <v>8</v>
      </c>
      <c r="B75" s="952" t="s">
        <v>606</v>
      </c>
      <c r="C75" s="953"/>
      <c r="D75" s="953"/>
      <c r="E75" s="953"/>
      <c r="F75" s="953"/>
      <c r="G75" s="953"/>
      <c r="H75" s="953"/>
      <c r="I75" s="953"/>
      <c r="J75" s="953"/>
      <c r="K75" s="953"/>
      <c r="L75" s="953"/>
      <c r="M75" s="953"/>
      <c r="N75" s="953"/>
      <c r="O75" s="953"/>
      <c r="P75" s="954"/>
      <c r="Q75" s="958">
        <v>39841</v>
      </c>
      <c r="R75" s="959"/>
      <c r="S75" s="959"/>
      <c r="T75" s="959"/>
      <c r="U75" s="909"/>
      <c r="V75" s="960">
        <v>33505</v>
      </c>
      <c r="W75" s="959"/>
      <c r="X75" s="959"/>
      <c r="Y75" s="959"/>
      <c r="Z75" s="909"/>
      <c r="AA75" s="910">
        <f t="shared" si="3"/>
        <v>6336</v>
      </c>
      <c r="AB75" s="910"/>
      <c r="AC75" s="910"/>
      <c r="AD75" s="910"/>
      <c r="AE75" s="910"/>
      <c r="AF75" s="960">
        <v>18410</v>
      </c>
      <c r="AG75" s="959"/>
      <c r="AH75" s="959"/>
      <c r="AI75" s="959"/>
      <c r="AJ75" s="909"/>
      <c r="AK75" s="960" t="s">
        <v>598</v>
      </c>
      <c r="AL75" s="959"/>
      <c r="AM75" s="959"/>
      <c r="AN75" s="959"/>
      <c r="AO75" s="909"/>
      <c r="AP75" s="960">
        <v>124747</v>
      </c>
      <c r="AQ75" s="959"/>
      <c r="AR75" s="959"/>
      <c r="AS75" s="959"/>
      <c r="AT75" s="909"/>
      <c r="AU75" s="960" t="s">
        <v>598</v>
      </c>
      <c r="AV75" s="959"/>
      <c r="AW75" s="959"/>
      <c r="AX75" s="959"/>
      <c r="AY75" s="909"/>
      <c r="AZ75" s="956"/>
      <c r="BA75" s="956"/>
      <c r="BB75" s="956"/>
      <c r="BC75" s="956"/>
      <c r="BD75" s="957"/>
      <c r="BE75" s="265"/>
      <c r="BF75" s="265"/>
      <c r="BG75" s="265"/>
      <c r="BH75" s="265"/>
      <c r="BI75" s="265"/>
      <c r="BJ75" s="265"/>
      <c r="BK75" s="265"/>
      <c r="BL75" s="265"/>
      <c r="BM75" s="265"/>
      <c r="BN75" s="265"/>
      <c r="BO75" s="265"/>
      <c r="BP75" s="265"/>
      <c r="BQ75" s="262">
        <v>69</v>
      </c>
      <c r="BR75" s="267"/>
      <c r="BS75" s="942"/>
      <c r="BT75" s="943"/>
      <c r="BU75" s="943"/>
      <c r="BV75" s="943"/>
      <c r="BW75" s="943"/>
      <c r="BX75" s="943"/>
      <c r="BY75" s="943"/>
      <c r="BZ75" s="943"/>
      <c r="CA75" s="943"/>
      <c r="CB75" s="943"/>
      <c r="CC75" s="943"/>
      <c r="CD75" s="943"/>
      <c r="CE75" s="943"/>
      <c r="CF75" s="943"/>
      <c r="CG75" s="944"/>
      <c r="CH75" s="939"/>
      <c r="CI75" s="940"/>
      <c r="CJ75" s="940"/>
      <c r="CK75" s="940"/>
      <c r="CL75" s="941"/>
      <c r="CM75" s="939"/>
      <c r="CN75" s="940"/>
      <c r="CO75" s="940"/>
      <c r="CP75" s="940"/>
      <c r="CQ75" s="941"/>
      <c r="CR75" s="939"/>
      <c r="CS75" s="940"/>
      <c r="CT75" s="940"/>
      <c r="CU75" s="940"/>
      <c r="CV75" s="941"/>
      <c r="CW75" s="939"/>
      <c r="CX75" s="940"/>
      <c r="CY75" s="940"/>
      <c r="CZ75" s="940"/>
      <c r="DA75" s="941"/>
      <c r="DB75" s="939"/>
      <c r="DC75" s="940"/>
      <c r="DD75" s="940"/>
      <c r="DE75" s="940"/>
      <c r="DF75" s="941"/>
      <c r="DG75" s="939"/>
      <c r="DH75" s="940"/>
      <c r="DI75" s="940"/>
      <c r="DJ75" s="940"/>
      <c r="DK75" s="941"/>
      <c r="DL75" s="939"/>
      <c r="DM75" s="940"/>
      <c r="DN75" s="940"/>
      <c r="DO75" s="940"/>
      <c r="DP75" s="941"/>
      <c r="DQ75" s="939"/>
      <c r="DR75" s="940"/>
      <c r="DS75" s="940"/>
      <c r="DT75" s="940"/>
      <c r="DU75" s="941"/>
      <c r="DV75" s="936"/>
      <c r="DW75" s="937"/>
      <c r="DX75" s="937"/>
      <c r="DY75" s="937"/>
      <c r="DZ75" s="938"/>
      <c r="EA75" s="246"/>
    </row>
    <row r="76" spans="1:131" s="247" customFormat="1" ht="26.25" customHeight="1" x14ac:dyDescent="0.15">
      <c r="A76" s="261">
        <v>9</v>
      </c>
      <c r="B76" s="952" t="s">
        <v>607</v>
      </c>
      <c r="C76" s="953"/>
      <c r="D76" s="953"/>
      <c r="E76" s="953"/>
      <c r="F76" s="953"/>
      <c r="G76" s="953"/>
      <c r="H76" s="953"/>
      <c r="I76" s="953"/>
      <c r="J76" s="953"/>
      <c r="K76" s="953"/>
      <c r="L76" s="953"/>
      <c r="M76" s="953"/>
      <c r="N76" s="953"/>
      <c r="O76" s="953"/>
      <c r="P76" s="954"/>
      <c r="Q76" s="958">
        <v>7860</v>
      </c>
      <c r="R76" s="959"/>
      <c r="S76" s="959"/>
      <c r="T76" s="959"/>
      <c r="U76" s="909"/>
      <c r="V76" s="960">
        <v>5951</v>
      </c>
      <c r="W76" s="959"/>
      <c r="X76" s="959"/>
      <c r="Y76" s="959"/>
      <c r="Z76" s="909"/>
      <c r="AA76" s="910">
        <f t="shared" si="3"/>
        <v>1909</v>
      </c>
      <c r="AB76" s="910"/>
      <c r="AC76" s="910"/>
      <c r="AD76" s="910"/>
      <c r="AE76" s="910"/>
      <c r="AF76" s="960">
        <v>17771</v>
      </c>
      <c r="AG76" s="959"/>
      <c r="AH76" s="959"/>
      <c r="AI76" s="959"/>
      <c r="AJ76" s="909"/>
      <c r="AK76" s="960" t="s">
        <v>598</v>
      </c>
      <c r="AL76" s="959"/>
      <c r="AM76" s="959"/>
      <c r="AN76" s="959"/>
      <c r="AO76" s="909"/>
      <c r="AP76" s="960">
        <v>15061</v>
      </c>
      <c r="AQ76" s="959"/>
      <c r="AR76" s="959"/>
      <c r="AS76" s="959"/>
      <c r="AT76" s="909"/>
      <c r="AU76" s="960" t="s">
        <v>598</v>
      </c>
      <c r="AV76" s="959"/>
      <c r="AW76" s="959"/>
      <c r="AX76" s="959"/>
      <c r="AY76" s="909"/>
      <c r="AZ76" s="956"/>
      <c r="BA76" s="956"/>
      <c r="BB76" s="956"/>
      <c r="BC76" s="956"/>
      <c r="BD76" s="957"/>
      <c r="BE76" s="265"/>
      <c r="BF76" s="265"/>
      <c r="BG76" s="265"/>
      <c r="BH76" s="265"/>
      <c r="BI76" s="265"/>
      <c r="BJ76" s="265"/>
      <c r="BK76" s="265"/>
      <c r="BL76" s="265"/>
      <c r="BM76" s="265"/>
      <c r="BN76" s="265"/>
      <c r="BO76" s="265"/>
      <c r="BP76" s="265"/>
      <c r="BQ76" s="262">
        <v>70</v>
      </c>
      <c r="BR76" s="267"/>
      <c r="BS76" s="942"/>
      <c r="BT76" s="943"/>
      <c r="BU76" s="943"/>
      <c r="BV76" s="943"/>
      <c r="BW76" s="943"/>
      <c r="BX76" s="943"/>
      <c r="BY76" s="943"/>
      <c r="BZ76" s="943"/>
      <c r="CA76" s="943"/>
      <c r="CB76" s="943"/>
      <c r="CC76" s="943"/>
      <c r="CD76" s="943"/>
      <c r="CE76" s="943"/>
      <c r="CF76" s="943"/>
      <c r="CG76" s="944"/>
      <c r="CH76" s="939"/>
      <c r="CI76" s="940"/>
      <c r="CJ76" s="940"/>
      <c r="CK76" s="940"/>
      <c r="CL76" s="941"/>
      <c r="CM76" s="939"/>
      <c r="CN76" s="940"/>
      <c r="CO76" s="940"/>
      <c r="CP76" s="940"/>
      <c r="CQ76" s="941"/>
      <c r="CR76" s="939"/>
      <c r="CS76" s="940"/>
      <c r="CT76" s="940"/>
      <c r="CU76" s="940"/>
      <c r="CV76" s="941"/>
      <c r="CW76" s="939"/>
      <c r="CX76" s="940"/>
      <c r="CY76" s="940"/>
      <c r="CZ76" s="940"/>
      <c r="DA76" s="941"/>
      <c r="DB76" s="939"/>
      <c r="DC76" s="940"/>
      <c r="DD76" s="940"/>
      <c r="DE76" s="940"/>
      <c r="DF76" s="941"/>
      <c r="DG76" s="939"/>
      <c r="DH76" s="940"/>
      <c r="DI76" s="940"/>
      <c r="DJ76" s="940"/>
      <c r="DK76" s="941"/>
      <c r="DL76" s="939"/>
      <c r="DM76" s="940"/>
      <c r="DN76" s="940"/>
      <c r="DO76" s="940"/>
      <c r="DP76" s="941"/>
      <c r="DQ76" s="939"/>
      <c r="DR76" s="940"/>
      <c r="DS76" s="940"/>
      <c r="DT76" s="940"/>
      <c r="DU76" s="941"/>
      <c r="DV76" s="936"/>
      <c r="DW76" s="937"/>
      <c r="DX76" s="937"/>
      <c r="DY76" s="937"/>
      <c r="DZ76" s="938"/>
      <c r="EA76" s="246"/>
    </row>
    <row r="77" spans="1:131" s="247" customFormat="1" ht="26.25" customHeight="1" x14ac:dyDescent="0.15">
      <c r="A77" s="261">
        <v>10</v>
      </c>
      <c r="B77" s="952"/>
      <c r="C77" s="953"/>
      <c r="D77" s="953"/>
      <c r="E77" s="953"/>
      <c r="F77" s="953"/>
      <c r="G77" s="953"/>
      <c r="H77" s="953"/>
      <c r="I77" s="953"/>
      <c r="J77" s="953"/>
      <c r="K77" s="953"/>
      <c r="L77" s="953"/>
      <c r="M77" s="953"/>
      <c r="N77" s="953"/>
      <c r="O77" s="953"/>
      <c r="P77" s="954"/>
      <c r="Q77" s="958"/>
      <c r="R77" s="959"/>
      <c r="S77" s="959"/>
      <c r="T77" s="959"/>
      <c r="U77" s="909"/>
      <c r="V77" s="960"/>
      <c r="W77" s="959"/>
      <c r="X77" s="959"/>
      <c r="Y77" s="959"/>
      <c r="Z77" s="909"/>
      <c r="AA77" s="960"/>
      <c r="AB77" s="959"/>
      <c r="AC77" s="959"/>
      <c r="AD77" s="959"/>
      <c r="AE77" s="909"/>
      <c r="AF77" s="960"/>
      <c r="AG77" s="959"/>
      <c r="AH77" s="959"/>
      <c r="AI77" s="959"/>
      <c r="AJ77" s="909"/>
      <c r="AK77" s="960"/>
      <c r="AL77" s="959"/>
      <c r="AM77" s="959"/>
      <c r="AN77" s="959"/>
      <c r="AO77" s="909"/>
      <c r="AP77" s="960"/>
      <c r="AQ77" s="959"/>
      <c r="AR77" s="959"/>
      <c r="AS77" s="959"/>
      <c r="AT77" s="909"/>
      <c r="AU77" s="960"/>
      <c r="AV77" s="959"/>
      <c r="AW77" s="959"/>
      <c r="AX77" s="959"/>
      <c r="AY77" s="909"/>
      <c r="AZ77" s="956"/>
      <c r="BA77" s="956"/>
      <c r="BB77" s="956"/>
      <c r="BC77" s="956"/>
      <c r="BD77" s="957"/>
      <c r="BE77" s="265"/>
      <c r="BF77" s="265"/>
      <c r="BG77" s="265"/>
      <c r="BH77" s="265"/>
      <c r="BI77" s="265"/>
      <c r="BJ77" s="265"/>
      <c r="BK77" s="265"/>
      <c r="BL77" s="265"/>
      <c r="BM77" s="265"/>
      <c r="BN77" s="265"/>
      <c r="BO77" s="265"/>
      <c r="BP77" s="265"/>
      <c r="BQ77" s="262">
        <v>71</v>
      </c>
      <c r="BR77" s="267"/>
      <c r="BS77" s="942"/>
      <c r="BT77" s="943"/>
      <c r="BU77" s="943"/>
      <c r="BV77" s="943"/>
      <c r="BW77" s="943"/>
      <c r="BX77" s="943"/>
      <c r="BY77" s="943"/>
      <c r="BZ77" s="943"/>
      <c r="CA77" s="943"/>
      <c r="CB77" s="943"/>
      <c r="CC77" s="943"/>
      <c r="CD77" s="943"/>
      <c r="CE77" s="943"/>
      <c r="CF77" s="943"/>
      <c r="CG77" s="944"/>
      <c r="CH77" s="939"/>
      <c r="CI77" s="940"/>
      <c r="CJ77" s="940"/>
      <c r="CK77" s="940"/>
      <c r="CL77" s="941"/>
      <c r="CM77" s="939"/>
      <c r="CN77" s="940"/>
      <c r="CO77" s="940"/>
      <c r="CP77" s="940"/>
      <c r="CQ77" s="941"/>
      <c r="CR77" s="939"/>
      <c r="CS77" s="940"/>
      <c r="CT77" s="940"/>
      <c r="CU77" s="940"/>
      <c r="CV77" s="941"/>
      <c r="CW77" s="939"/>
      <c r="CX77" s="940"/>
      <c r="CY77" s="940"/>
      <c r="CZ77" s="940"/>
      <c r="DA77" s="941"/>
      <c r="DB77" s="939"/>
      <c r="DC77" s="940"/>
      <c r="DD77" s="940"/>
      <c r="DE77" s="940"/>
      <c r="DF77" s="941"/>
      <c r="DG77" s="939"/>
      <c r="DH77" s="940"/>
      <c r="DI77" s="940"/>
      <c r="DJ77" s="940"/>
      <c r="DK77" s="941"/>
      <c r="DL77" s="939"/>
      <c r="DM77" s="940"/>
      <c r="DN77" s="940"/>
      <c r="DO77" s="940"/>
      <c r="DP77" s="941"/>
      <c r="DQ77" s="939"/>
      <c r="DR77" s="940"/>
      <c r="DS77" s="940"/>
      <c r="DT77" s="940"/>
      <c r="DU77" s="941"/>
      <c r="DV77" s="936"/>
      <c r="DW77" s="937"/>
      <c r="DX77" s="937"/>
      <c r="DY77" s="937"/>
      <c r="DZ77" s="938"/>
      <c r="EA77" s="246"/>
    </row>
    <row r="78" spans="1:131" s="247" customFormat="1" ht="26.25" customHeight="1" x14ac:dyDescent="0.15">
      <c r="A78" s="261">
        <v>11</v>
      </c>
      <c r="B78" s="952"/>
      <c r="C78" s="953"/>
      <c r="D78" s="953"/>
      <c r="E78" s="953"/>
      <c r="F78" s="953"/>
      <c r="G78" s="953"/>
      <c r="H78" s="953"/>
      <c r="I78" s="953"/>
      <c r="J78" s="953"/>
      <c r="K78" s="953"/>
      <c r="L78" s="953"/>
      <c r="M78" s="953"/>
      <c r="N78" s="953"/>
      <c r="O78" s="953"/>
      <c r="P78" s="954"/>
      <c r="Q78" s="955"/>
      <c r="R78" s="910"/>
      <c r="S78" s="910"/>
      <c r="T78" s="910"/>
      <c r="U78" s="910"/>
      <c r="V78" s="910"/>
      <c r="W78" s="910"/>
      <c r="X78" s="910"/>
      <c r="Y78" s="910"/>
      <c r="Z78" s="910"/>
      <c r="AA78" s="910"/>
      <c r="AB78" s="910"/>
      <c r="AC78" s="910"/>
      <c r="AD78" s="910"/>
      <c r="AE78" s="910"/>
      <c r="AF78" s="910"/>
      <c r="AG78" s="910"/>
      <c r="AH78" s="910"/>
      <c r="AI78" s="910"/>
      <c r="AJ78" s="910"/>
      <c r="AK78" s="910"/>
      <c r="AL78" s="910"/>
      <c r="AM78" s="910"/>
      <c r="AN78" s="910"/>
      <c r="AO78" s="910"/>
      <c r="AP78" s="910"/>
      <c r="AQ78" s="910"/>
      <c r="AR78" s="910"/>
      <c r="AS78" s="910"/>
      <c r="AT78" s="910"/>
      <c r="AU78" s="910"/>
      <c r="AV78" s="910"/>
      <c r="AW78" s="910"/>
      <c r="AX78" s="910"/>
      <c r="AY78" s="910"/>
      <c r="AZ78" s="956"/>
      <c r="BA78" s="956"/>
      <c r="BB78" s="956"/>
      <c r="BC78" s="956"/>
      <c r="BD78" s="957"/>
      <c r="BE78" s="265"/>
      <c r="BF78" s="265"/>
      <c r="BG78" s="265"/>
      <c r="BH78" s="265"/>
      <c r="BI78" s="265"/>
      <c r="BJ78" s="268"/>
      <c r="BK78" s="268"/>
      <c r="BL78" s="268"/>
      <c r="BM78" s="268"/>
      <c r="BN78" s="268"/>
      <c r="BO78" s="265"/>
      <c r="BP78" s="265"/>
      <c r="BQ78" s="262">
        <v>72</v>
      </c>
      <c r="BR78" s="267"/>
      <c r="BS78" s="942"/>
      <c r="BT78" s="943"/>
      <c r="BU78" s="943"/>
      <c r="BV78" s="943"/>
      <c r="BW78" s="943"/>
      <c r="BX78" s="943"/>
      <c r="BY78" s="943"/>
      <c r="BZ78" s="943"/>
      <c r="CA78" s="943"/>
      <c r="CB78" s="943"/>
      <c r="CC78" s="943"/>
      <c r="CD78" s="943"/>
      <c r="CE78" s="943"/>
      <c r="CF78" s="943"/>
      <c r="CG78" s="944"/>
      <c r="CH78" s="939"/>
      <c r="CI78" s="940"/>
      <c r="CJ78" s="940"/>
      <c r="CK78" s="940"/>
      <c r="CL78" s="941"/>
      <c r="CM78" s="939"/>
      <c r="CN78" s="940"/>
      <c r="CO78" s="940"/>
      <c r="CP78" s="940"/>
      <c r="CQ78" s="941"/>
      <c r="CR78" s="939"/>
      <c r="CS78" s="940"/>
      <c r="CT78" s="940"/>
      <c r="CU78" s="940"/>
      <c r="CV78" s="941"/>
      <c r="CW78" s="939"/>
      <c r="CX78" s="940"/>
      <c r="CY78" s="940"/>
      <c r="CZ78" s="940"/>
      <c r="DA78" s="941"/>
      <c r="DB78" s="939"/>
      <c r="DC78" s="940"/>
      <c r="DD78" s="940"/>
      <c r="DE78" s="940"/>
      <c r="DF78" s="941"/>
      <c r="DG78" s="939"/>
      <c r="DH78" s="940"/>
      <c r="DI78" s="940"/>
      <c r="DJ78" s="940"/>
      <c r="DK78" s="941"/>
      <c r="DL78" s="939"/>
      <c r="DM78" s="940"/>
      <c r="DN78" s="940"/>
      <c r="DO78" s="940"/>
      <c r="DP78" s="941"/>
      <c r="DQ78" s="939"/>
      <c r="DR78" s="940"/>
      <c r="DS78" s="940"/>
      <c r="DT78" s="940"/>
      <c r="DU78" s="941"/>
      <c r="DV78" s="936"/>
      <c r="DW78" s="937"/>
      <c r="DX78" s="937"/>
      <c r="DY78" s="937"/>
      <c r="DZ78" s="938"/>
      <c r="EA78" s="246"/>
    </row>
    <row r="79" spans="1:131" s="247" customFormat="1" ht="26.25" customHeight="1" x14ac:dyDescent="0.15">
      <c r="A79" s="261">
        <v>12</v>
      </c>
      <c r="B79" s="952"/>
      <c r="C79" s="953"/>
      <c r="D79" s="953"/>
      <c r="E79" s="953"/>
      <c r="F79" s="953"/>
      <c r="G79" s="953"/>
      <c r="H79" s="953"/>
      <c r="I79" s="953"/>
      <c r="J79" s="953"/>
      <c r="K79" s="953"/>
      <c r="L79" s="953"/>
      <c r="M79" s="953"/>
      <c r="N79" s="953"/>
      <c r="O79" s="953"/>
      <c r="P79" s="954"/>
      <c r="Q79" s="955"/>
      <c r="R79" s="910"/>
      <c r="S79" s="910"/>
      <c r="T79" s="910"/>
      <c r="U79" s="910"/>
      <c r="V79" s="910"/>
      <c r="W79" s="910"/>
      <c r="X79" s="910"/>
      <c r="Y79" s="910"/>
      <c r="Z79" s="910"/>
      <c r="AA79" s="910"/>
      <c r="AB79" s="910"/>
      <c r="AC79" s="910"/>
      <c r="AD79" s="910"/>
      <c r="AE79" s="910"/>
      <c r="AF79" s="910"/>
      <c r="AG79" s="910"/>
      <c r="AH79" s="910"/>
      <c r="AI79" s="910"/>
      <c r="AJ79" s="910"/>
      <c r="AK79" s="910"/>
      <c r="AL79" s="910"/>
      <c r="AM79" s="910"/>
      <c r="AN79" s="910"/>
      <c r="AO79" s="910"/>
      <c r="AP79" s="910"/>
      <c r="AQ79" s="910"/>
      <c r="AR79" s="910"/>
      <c r="AS79" s="910"/>
      <c r="AT79" s="910"/>
      <c r="AU79" s="910"/>
      <c r="AV79" s="910"/>
      <c r="AW79" s="910"/>
      <c r="AX79" s="910"/>
      <c r="AY79" s="910"/>
      <c r="AZ79" s="956"/>
      <c r="BA79" s="956"/>
      <c r="BB79" s="956"/>
      <c r="BC79" s="956"/>
      <c r="BD79" s="957"/>
      <c r="BE79" s="265"/>
      <c r="BF79" s="265"/>
      <c r="BG79" s="265"/>
      <c r="BH79" s="265"/>
      <c r="BI79" s="265"/>
      <c r="BJ79" s="268"/>
      <c r="BK79" s="268"/>
      <c r="BL79" s="268"/>
      <c r="BM79" s="268"/>
      <c r="BN79" s="268"/>
      <c r="BO79" s="265"/>
      <c r="BP79" s="265"/>
      <c r="BQ79" s="262">
        <v>73</v>
      </c>
      <c r="BR79" s="267"/>
      <c r="BS79" s="942"/>
      <c r="BT79" s="943"/>
      <c r="BU79" s="943"/>
      <c r="BV79" s="943"/>
      <c r="BW79" s="943"/>
      <c r="BX79" s="943"/>
      <c r="BY79" s="943"/>
      <c r="BZ79" s="943"/>
      <c r="CA79" s="943"/>
      <c r="CB79" s="943"/>
      <c r="CC79" s="943"/>
      <c r="CD79" s="943"/>
      <c r="CE79" s="943"/>
      <c r="CF79" s="943"/>
      <c r="CG79" s="944"/>
      <c r="CH79" s="939"/>
      <c r="CI79" s="940"/>
      <c r="CJ79" s="940"/>
      <c r="CK79" s="940"/>
      <c r="CL79" s="941"/>
      <c r="CM79" s="939"/>
      <c r="CN79" s="940"/>
      <c r="CO79" s="940"/>
      <c r="CP79" s="940"/>
      <c r="CQ79" s="941"/>
      <c r="CR79" s="939"/>
      <c r="CS79" s="940"/>
      <c r="CT79" s="940"/>
      <c r="CU79" s="940"/>
      <c r="CV79" s="941"/>
      <c r="CW79" s="939"/>
      <c r="CX79" s="940"/>
      <c r="CY79" s="940"/>
      <c r="CZ79" s="940"/>
      <c r="DA79" s="941"/>
      <c r="DB79" s="939"/>
      <c r="DC79" s="940"/>
      <c r="DD79" s="940"/>
      <c r="DE79" s="940"/>
      <c r="DF79" s="941"/>
      <c r="DG79" s="939"/>
      <c r="DH79" s="940"/>
      <c r="DI79" s="940"/>
      <c r="DJ79" s="940"/>
      <c r="DK79" s="941"/>
      <c r="DL79" s="939"/>
      <c r="DM79" s="940"/>
      <c r="DN79" s="940"/>
      <c r="DO79" s="940"/>
      <c r="DP79" s="941"/>
      <c r="DQ79" s="939"/>
      <c r="DR79" s="940"/>
      <c r="DS79" s="940"/>
      <c r="DT79" s="940"/>
      <c r="DU79" s="941"/>
      <c r="DV79" s="936"/>
      <c r="DW79" s="937"/>
      <c r="DX79" s="937"/>
      <c r="DY79" s="937"/>
      <c r="DZ79" s="938"/>
      <c r="EA79" s="246"/>
    </row>
    <row r="80" spans="1:131" s="247" customFormat="1" ht="26.25" customHeight="1" x14ac:dyDescent="0.15">
      <c r="A80" s="261">
        <v>13</v>
      </c>
      <c r="B80" s="952"/>
      <c r="C80" s="953"/>
      <c r="D80" s="953"/>
      <c r="E80" s="953"/>
      <c r="F80" s="953"/>
      <c r="G80" s="953"/>
      <c r="H80" s="953"/>
      <c r="I80" s="953"/>
      <c r="J80" s="953"/>
      <c r="K80" s="953"/>
      <c r="L80" s="953"/>
      <c r="M80" s="953"/>
      <c r="N80" s="953"/>
      <c r="O80" s="953"/>
      <c r="P80" s="954"/>
      <c r="Q80" s="955"/>
      <c r="R80" s="910"/>
      <c r="S80" s="910"/>
      <c r="T80" s="910"/>
      <c r="U80" s="910"/>
      <c r="V80" s="910"/>
      <c r="W80" s="910"/>
      <c r="X80" s="910"/>
      <c r="Y80" s="910"/>
      <c r="Z80" s="910"/>
      <c r="AA80" s="910"/>
      <c r="AB80" s="910"/>
      <c r="AC80" s="910"/>
      <c r="AD80" s="910"/>
      <c r="AE80" s="910"/>
      <c r="AF80" s="910"/>
      <c r="AG80" s="910"/>
      <c r="AH80" s="910"/>
      <c r="AI80" s="910"/>
      <c r="AJ80" s="910"/>
      <c r="AK80" s="910"/>
      <c r="AL80" s="910"/>
      <c r="AM80" s="910"/>
      <c r="AN80" s="910"/>
      <c r="AO80" s="910"/>
      <c r="AP80" s="910"/>
      <c r="AQ80" s="910"/>
      <c r="AR80" s="910"/>
      <c r="AS80" s="910"/>
      <c r="AT80" s="910"/>
      <c r="AU80" s="910"/>
      <c r="AV80" s="910"/>
      <c r="AW80" s="910"/>
      <c r="AX80" s="910"/>
      <c r="AY80" s="910"/>
      <c r="AZ80" s="956"/>
      <c r="BA80" s="956"/>
      <c r="BB80" s="956"/>
      <c r="BC80" s="956"/>
      <c r="BD80" s="957"/>
      <c r="BE80" s="265"/>
      <c r="BF80" s="265"/>
      <c r="BG80" s="265"/>
      <c r="BH80" s="265"/>
      <c r="BI80" s="265"/>
      <c r="BJ80" s="265"/>
      <c r="BK80" s="265"/>
      <c r="BL80" s="265"/>
      <c r="BM80" s="265"/>
      <c r="BN80" s="265"/>
      <c r="BO80" s="265"/>
      <c r="BP80" s="265"/>
      <c r="BQ80" s="262">
        <v>74</v>
      </c>
      <c r="BR80" s="267"/>
      <c r="BS80" s="942"/>
      <c r="BT80" s="943"/>
      <c r="BU80" s="943"/>
      <c r="BV80" s="943"/>
      <c r="BW80" s="943"/>
      <c r="BX80" s="943"/>
      <c r="BY80" s="943"/>
      <c r="BZ80" s="943"/>
      <c r="CA80" s="943"/>
      <c r="CB80" s="943"/>
      <c r="CC80" s="943"/>
      <c r="CD80" s="943"/>
      <c r="CE80" s="943"/>
      <c r="CF80" s="943"/>
      <c r="CG80" s="944"/>
      <c r="CH80" s="939"/>
      <c r="CI80" s="940"/>
      <c r="CJ80" s="940"/>
      <c r="CK80" s="940"/>
      <c r="CL80" s="941"/>
      <c r="CM80" s="939"/>
      <c r="CN80" s="940"/>
      <c r="CO80" s="940"/>
      <c r="CP80" s="940"/>
      <c r="CQ80" s="941"/>
      <c r="CR80" s="939"/>
      <c r="CS80" s="940"/>
      <c r="CT80" s="940"/>
      <c r="CU80" s="940"/>
      <c r="CV80" s="941"/>
      <c r="CW80" s="939"/>
      <c r="CX80" s="940"/>
      <c r="CY80" s="940"/>
      <c r="CZ80" s="940"/>
      <c r="DA80" s="941"/>
      <c r="DB80" s="939"/>
      <c r="DC80" s="940"/>
      <c r="DD80" s="940"/>
      <c r="DE80" s="940"/>
      <c r="DF80" s="941"/>
      <c r="DG80" s="939"/>
      <c r="DH80" s="940"/>
      <c r="DI80" s="940"/>
      <c r="DJ80" s="940"/>
      <c r="DK80" s="941"/>
      <c r="DL80" s="939"/>
      <c r="DM80" s="940"/>
      <c r="DN80" s="940"/>
      <c r="DO80" s="940"/>
      <c r="DP80" s="941"/>
      <c r="DQ80" s="939"/>
      <c r="DR80" s="940"/>
      <c r="DS80" s="940"/>
      <c r="DT80" s="940"/>
      <c r="DU80" s="941"/>
      <c r="DV80" s="936"/>
      <c r="DW80" s="937"/>
      <c r="DX80" s="937"/>
      <c r="DY80" s="937"/>
      <c r="DZ80" s="938"/>
      <c r="EA80" s="246"/>
    </row>
    <row r="81" spans="1:131" s="247" customFormat="1" ht="26.25" customHeight="1" x14ac:dyDescent="0.15">
      <c r="A81" s="261">
        <v>14</v>
      </c>
      <c r="B81" s="952"/>
      <c r="C81" s="953"/>
      <c r="D81" s="953"/>
      <c r="E81" s="953"/>
      <c r="F81" s="953"/>
      <c r="G81" s="953"/>
      <c r="H81" s="953"/>
      <c r="I81" s="953"/>
      <c r="J81" s="953"/>
      <c r="K81" s="953"/>
      <c r="L81" s="953"/>
      <c r="M81" s="953"/>
      <c r="N81" s="953"/>
      <c r="O81" s="953"/>
      <c r="P81" s="954"/>
      <c r="Q81" s="955"/>
      <c r="R81" s="910"/>
      <c r="S81" s="910"/>
      <c r="T81" s="910"/>
      <c r="U81" s="910"/>
      <c r="V81" s="910"/>
      <c r="W81" s="910"/>
      <c r="X81" s="910"/>
      <c r="Y81" s="910"/>
      <c r="Z81" s="910"/>
      <c r="AA81" s="910"/>
      <c r="AB81" s="910"/>
      <c r="AC81" s="910"/>
      <c r="AD81" s="910"/>
      <c r="AE81" s="910"/>
      <c r="AF81" s="910"/>
      <c r="AG81" s="910"/>
      <c r="AH81" s="910"/>
      <c r="AI81" s="910"/>
      <c r="AJ81" s="910"/>
      <c r="AK81" s="910"/>
      <c r="AL81" s="910"/>
      <c r="AM81" s="910"/>
      <c r="AN81" s="910"/>
      <c r="AO81" s="910"/>
      <c r="AP81" s="910"/>
      <c r="AQ81" s="910"/>
      <c r="AR81" s="910"/>
      <c r="AS81" s="910"/>
      <c r="AT81" s="910"/>
      <c r="AU81" s="910"/>
      <c r="AV81" s="910"/>
      <c r="AW81" s="910"/>
      <c r="AX81" s="910"/>
      <c r="AY81" s="910"/>
      <c r="AZ81" s="956"/>
      <c r="BA81" s="956"/>
      <c r="BB81" s="956"/>
      <c r="BC81" s="956"/>
      <c r="BD81" s="957"/>
      <c r="BE81" s="265"/>
      <c r="BF81" s="265"/>
      <c r="BG81" s="265"/>
      <c r="BH81" s="265"/>
      <c r="BI81" s="265"/>
      <c r="BJ81" s="265"/>
      <c r="BK81" s="265"/>
      <c r="BL81" s="265"/>
      <c r="BM81" s="265"/>
      <c r="BN81" s="265"/>
      <c r="BO81" s="265"/>
      <c r="BP81" s="265"/>
      <c r="BQ81" s="262">
        <v>75</v>
      </c>
      <c r="BR81" s="267"/>
      <c r="BS81" s="942"/>
      <c r="BT81" s="943"/>
      <c r="BU81" s="943"/>
      <c r="BV81" s="943"/>
      <c r="BW81" s="943"/>
      <c r="BX81" s="943"/>
      <c r="BY81" s="943"/>
      <c r="BZ81" s="943"/>
      <c r="CA81" s="943"/>
      <c r="CB81" s="943"/>
      <c r="CC81" s="943"/>
      <c r="CD81" s="943"/>
      <c r="CE81" s="943"/>
      <c r="CF81" s="943"/>
      <c r="CG81" s="944"/>
      <c r="CH81" s="939"/>
      <c r="CI81" s="940"/>
      <c r="CJ81" s="940"/>
      <c r="CK81" s="940"/>
      <c r="CL81" s="941"/>
      <c r="CM81" s="939"/>
      <c r="CN81" s="940"/>
      <c r="CO81" s="940"/>
      <c r="CP81" s="940"/>
      <c r="CQ81" s="941"/>
      <c r="CR81" s="939"/>
      <c r="CS81" s="940"/>
      <c r="CT81" s="940"/>
      <c r="CU81" s="940"/>
      <c r="CV81" s="941"/>
      <c r="CW81" s="939"/>
      <c r="CX81" s="940"/>
      <c r="CY81" s="940"/>
      <c r="CZ81" s="940"/>
      <c r="DA81" s="941"/>
      <c r="DB81" s="939"/>
      <c r="DC81" s="940"/>
      <c r="DD81" s="940"/>
      <c r="DE81" s="940"/>
      <c r="DF81" s="941"/>
      <c r="DG81" s="939"/>
      <c r="DH81" s="940"/>
      <c r="DI81" s="940"/>
      <c r="DJ81" s="940"/>
      <c r="DK81" s="941"/>
      <c r="DL81" s="939"/>
      <c r="DM81" s="940"/>
      <c r="DN81" s="940"/>
      <c r="DO81" s="940"/>
      <c r="DP81" s="941"/>
      <c r="DQ81" s="939"/>
      <c r="DR81" s="940"/>
      <c r="DS81" s="940"/>
      <c r="DT81" s="940"/>
      <c r="DU81" s="941"/>
      <c r="DV81" s="936"/>
      <c r="DW81" s="937"/>
      <c r="DX81" s="937"/>
      <c r="DY81" s="937"/>
      <c r="DZ81" s="938"/>
      <c r="EA81" s="246"/>
    </row>
    <row r="82" spans="1:131" s="247" customFormat="1" ht="26.25" customHeight="1" x14ac:dyDescent="0.15">
      <c r="A82" s="261">
        <v>15</v>
      </c>
      <c r="B82" s="952"/>
      <c r="C82" s="953"/>
      <c r="D82" s="953"/>
      <c r="E82" s="953"/>
      <c r="F82" s="953"/>
      <c r="G82" s="953"/>
      <c r="H82" s="953"/>
      <c r="I82" s="953"/>
      <c r="J82" s="953"/>
      <c r="K82" s="953"/>
      <c r="L82" s="953"/>
      <c r="M82" s="953"/>
      <c r="N82" s="953"/>
      <c r="O82" s="953"/>
      <c r="P82" s="954"/>
      <c r="Q82" s="955"/>
      <c r="R82" s="910"/>
      <c r="S82" s="910"/>
      <c r="T82" s="910"/>
      <c r="U82" s="910"/>
      <c r="V82" s="910"/>
      <c r="W82" s="910"/>
      <c r="X82" s="910"/>
      <c r="Y82" s="910"/>
      <c r="Z82" s="910"/>
      <c r="AA82" s="910"/>
      <c r="AB82" s="910"/>
      <c r="AC82" s="910"/>
      <c r="AD82" s="910"/>
      <c r="AE82" s="910"/>
      <c r="AF82" s="910"/>
      <c r="AG82" s="910"/>
      <c r="AH82" s="910"/>
      <c r="AI82" s="910"/>
      <c r="AJ82" s="910"/>
      <c r="AK82" s="910"/>
      <c r="AL82" s="910"/>
      <c r="AM82" s="910"/>
      <c r="AN82" s="910"/>
      <c r="AO82" s="910"/>
      <c r="AP82" s="910"/>
      <c r="AQ82" s="910"/>
      <c r="AR82" s="910"/>
      <c r="AS82" s="910"/>
      <c r="AT82" s="910"/>
      <c r="AU82" s="910"/>
      <c r="AV82" s="910"/>
      <c r="AW82" s="910"/>
      <c r="AX82" s="910"/>
      <c r="AY82" s="910"/>
      <c r="AZ82" s="956"/>
      <c r="BA82" s="956"/>
      <c r="BB82" s="956"/>
      <c r="BC82" s="956"/>
      <c r="BD82" s="957"/>
      <c r="BE82" s="265"/>
      <c r="BF82" s="265"/>
      <c r="BG82" s="265"/>
      <c r="BH82" s="265"/>
      <c r="BI82" s="265"/>
      <c r="BJ82" s="265"/>
      <c r="BK82" s="265"/>
      <c r="BL82" s="265"/>
      <c r="BM82" s="265"/>
      <c r="BN82" s="265"/>
      <c r="BO82" s="265"/>
      <c r="BP82" s="265"/>
      <c r="BQ82" s="262">
        <v>76</v>
      </c>
      <c r="BR82" s="267"/>
      <c r="BS82" s="942"/>
      <c r="BT82" s="943"/>
      <c r="BU82" s="943"/>
      <c r="BV82" s="943"/>
      <c r="BW82" s="943"/>
      <c r="BX82" s="943"/>
      <c r="BY82" s="943"/>
      <c r="BZ82" s="943"/>
      <c r="CA82" s="943"/>
      <c r="CB82" s="943"/>
      <c r="CC82" s="943"/>
      <c r="CD82" s="943"/>
      <c r="CE82" s="943"/>
      <c r="CF82" s="943"/>
      <c r="CG82" s="944"/>
      <c r="CH82" s="939"/>
      <c r="CI82" s="940"/>
      <c r="CJ82" s="940"/>
      <c r="CK82" s="940"/>
      <c r="CL82" s="941"/>
      <c r="CM82" s="939"/>
      <c r="CN82" s="940"/>
      <c r="CO82" s="940"/>
      <c r="CP82" s="940"/>
      <c r="CQ82" s="941"/>
      <c r="CR82" s="939"/>
      <c r="CS82" s="940"/>
      <c r="CT82" s="940"/>
      <c r="CU82" s="940"/>
      <c r="CV82" s="941"/>
      <c r="CW82" s="939"/>
      <c r="CX82" s="940"/>
      <c r="CY82" s="940"/>
      <c r="CZ82" s="940"/>
      <c r="DA82" s="941"/>
      <c r="DB82" s="939"/>
      <c r="DC82" s="940"/>
      <c r="DD82" s="940"/>
      <c r="DE82" s="940"/>
      <c r="DF82" s="941"/>
      <c r="DG82" s="939"/>
      <c r="DH82" s="940"/>
      <c r="DI82" s="940"/>
      <c r="DJ82" s="940"/>
      <c r="DK82" s="941"/>
      <c r="DL82" s="939"/>
      <c r="DM82" s="940"/>
      <c r="DN82" s="940"/>
      <c r="DO82" s="940"/>
      <c r="DP82" s="941"/>
      <c r="DQ82" s="939"/>
      <c r="DR82" s="940"/>
      <c r="DS82" s="940"/>
      <c r="DT82" s="940"/>
      <c r="DU82" s="941"/>
      <c r="DV82" s="936"/>
      <c r="DW82" s="937"/>
      <c r="DX82" s="937"/>
      <c r="DY82" s="937"/>
      <c r="DZ82" s="938"/>
      <c r="EA82" s="246"/>
    </row>
    <row r="83" spans="1:131" s="247" customFormat="1" ht="26.25" customHeight="1" x14ac:dyDescent="0.15">
      <c r="A83" s="261">
        <v>16</v>
      </c>
      <c r="B83" s="952"/>
      <c r="C83" s="953"/>
      <c r="D83" s="953"/>
      <c r="E83" s="953"/>
      <c r="F83" s="953"/>
      <c r="G83" s="953"/>
      <c r="H83" s="953"/>
      <c r="I83" s="953"/>
      <c r="J83" s="953"/>
      <c r="K83" s="953"/>
      <c r="L83" s="953"/>
      <c r="M83" s="953"/>
      <c r="N83" s="953"/>
      <c r="O83" s="953"/>
      <c r="P83" s="954"/>
      <c r="Q83" s="955"/>
      <c r="R83" s="910"/>
      <c r="S83" s="910"/>
      <c r="T83" s="910"/>
      <c r="U83" s="910"/>
      <c r="V83" s="910"/>
      <c r="W83" s="910"/>
      <c r="X83" s="910"/>
      <c r="Y83" s="910"/>
      <c r="Z83" s="910"/>
      <c r="AA83" s="910"/>
      <c r="AB83" s="910"/>
      <c r="AC83" s="910"/>
      <c r="AD83" s="910"/>
      <c r="AE83" s="910"/>
      <c r="AF83" s="910"/>
      <c r="AG83" s="910"/>
      <c r="AH83" s="910"/>
      <c r="AI83" s="910"/>
      <c r="AJ83" s="910"/>
      <c r="AK83" s="910"/>
      <c r="AL83" s="910"/>
      <c r="AM83" s="910"/>
      <c r="AN83" s="910"/>
      <c r="AO83" s="910"/>
      <c r="AP83" s="910"/>
      <c r="AQ83" s="910"/>
      <c r="AR83" s="910"/>
      <c r="AS83" s="910"/>
      <c r="AT83" s="910"/>
      <c r="AU83" s="910"/>
      <c r="AV83" s="910"/>
      <c r="AW83" s="910"/>
      <c r="AX83" s="910"/>
      <c r="AY83" s="910"/>
      <c r="AZ83" s="956"/>
      <c r="BA83" s="956"/>
      <c r="BB83" s="956"/>
      <c r="BC83" s="956"/>
      <c r="BD83" s="957"/>
      <c r="BE83" s="265"/>
      <c r="BF83" s="265"/>
      <c r="BG83" s="265"/>
      <c r="BH83" s="265"/>
      <c r="BI83" s="265"/>
      <c r="BJ83" s="265"/>
      <c r="BK83" s="265"/>
      <c r="BL83" s="265"/>
      <c r="BM83" s="265"/>
      <c r="BN83" s="265"/>
      <c r="BO83" s="265"/>
      <c r="BP83" s="265"/>
      <c r="BQ83" s="262">
        <v>77</v>
      </c>
      <c r="BR83" s="267"/>
      <c r="BS83" s="942"/>
      <c r="BT83" s="943"/>
      <c r="BU83" s="943"/>
      <c r="BV83" s="943"/>
      <c r="BW83" s="943"/>
      <c r="BX83" s="943"/>
      <c r="BY83" s="943"/>
      <c r="BZ83" s="943"/>
      <c r="CA83" s="943"/>
      <c r="CB83" s="943"/>
      <c r="CC83" s="943"/>
      <c r="CD83" s="943"/>
      <c r="CE83" s="943"/>
      <c r="CF83" s="943"/>
      <c r="CG83" s="944"/>
      <c r="CH83" s="939"/>
      <c r="CI83" s="940"/>
      <c r="CJ83" s="940"/>
      <c r="CK83" s="940"/>
      <c r="CL83" s="941"/>
      <c r="CM83" s="939"/>
      <c r="CN83" s="940"/>
      <c r="CO83" s="940"/>
      <c r="CP83" s="940"/>
      <c r="CQ83" s="941"/>
      <c r="CR83" s="939"/>
      <c r="CS83" s="940"/>
      <c r="CT83" s="940"/>
      <c r="CU83" s="940"/>
      <c r="CV83" s="941"/>
      <c r="CW83" s="939"/>
      <c r="CX83" s="940"/>
      <c r="CY83" s="940"/>
      <c r="CZ83" s="940"/>
      <c r="DA83" s="941"/>
      <c r="DB83" s="939"/>
      <c r="DC83" s="940"/>
      <c r="DD83" s="940"/>
      <c r="DE83" s="940"/>
      <c r="DF83" s="941"/>
      <c r="DG83" s="939"/>
      <c r="DH83" s="940"/>
      <c r="DI83" s="940"/>
      <c r="DJ83" s="940"/>
      <c r="DK83" s="941"/>
      <c r="DL83" s="939"/>
      <c r="DM83" s="940"/>
      <c r="DN83" s="940"/>
      <c r="DO83" s="940"/>
      <c r="DP83" s="941"/>
      <c r="DQ83" s="939"/>
      <c r="DR83" s="940"/>
      <c r="DS83" s="940"/>
      <c r="DT83" s="940"/>
      <c r="DU83" s="941"/>
      <c r="DV83" s="936"/>
      <c r="DW83" s="937"/>
      <c r="DX83" s="937"/>
      <c r="DY83" s="937"/>
      <c r="DZ83" s="938"/>
      <c r="EA83" s="246"/>
    </row>
    <row r="84" spans="1:131" s="247" customFormat="1" ht="26.25" customHeight="1" x14ac:dyDescent="0.15">
      <c r="A84" s="261">
        <v>17</v>
      </c>
      <c r="B84" s="952"/>
      <c r="C84" s="953"/>
      <c r="D84" s="953"/>
      <c r="E84" s="953"/>
      <c r="F84" s="953"/>
      <c r="G84" s="953"/>
      <c r="H84" s="953"/>
      <c r="I84" s="953"/>
      <c r="J84" s="953"/>
      <c r="K84" s="953"/>
      <c r="L84" s="953"/>
      <c r="M84" s="953"/>
      <c r="N84" s="953"/>
      <c r="O84" s="953"/>
      <c r="P84" s="954"/>
      <c r="Q84" s="955"/>
      <c r="R84" s="910"/>
      <c r="S84" s="910"/>
      <c r="T84" s="910"/>
      <c r="U84" s="910"/>
      <c r="V84" s="910"/>
      <c r="W84" s="910"/>
      <c r="X84" s="910"/>
      <c r="Y84" s="910"/>
      <c r="Z84" s="910"/>
      <c r="AA84" s="910"/>
      <c r="AB84" s="910"/>
      <c r="AC84" s="910"/>
      <c r="AD84" s="910"/>
      <c r="AE84" s="910"/>
      <c r="AF84" s="910"/>
      <c r="AG84" s="910"/>
      <c r="AH84" s="910"/>
      <c r="AI84" s="910"/>
      <c r="AJ84" s="910"/>
      <c r="AK84" s="910"/>
      <c r="AL84" s="910"/>
      <c r="AM84" s="910"/>
      <c r="AN84" s="910"/>
      <c r="AO84" s="910"/>
      <c r="AP84" s="910"/>
      <c r="AQ84" s="910"/>
      <c r="AR84" s="910"/>
      <c r="AS84" s="910"/>
      <c r="AT84" s="910"/>
      <c r="AU84" s="910"/>
      <c r="AV84" s="910"/>
      <c r="AW84" s="910"/>
      <c r="AX84" s="910"/>
      <c r="AY84" s="910"/>
      <c r="AZ84" s="956"/>
      <c r="BA84" s="956"/>
      <c r="BB84" s="956"/>
      <c r="BC84" s="956"/>
      <c r="BD84" s="957"/>
      <c r="BE84" s="265"/>
      <c r="BF84" s="265"/>
      <c r="BG84" s="265"/>
      <c r="BH84" s="265"/>
      <c r="BI84" s="265"/>
      <c r="BJ84" s="265"/>
      <c r="BK84" s="265"/>
      <c r="BL84" s="265"/>
      <c r="BM84" s="265"/>
      <c r="BN84" s="265"/>
      <c r="BO84" s="265"/>
      <c r="BP84" s="265"/>
      <c r="BQ84" s="262">
        <v>78</v>
      </c>
      <c r="BR84" s="267"/>
      <c r="BS84" s="942"/>
      <c r="BT84" s="943"/>
      <c r="BU84" s="943"/>
      <c r="BV84" s="943"/>
      <c r="BW84" s="943"/>
      <c r="BX84" s="943"/>
      <c r="BY84" s="943"/>
      <c r="BZ84" s="943"/>
      <c r="CA84" s="943"/>
      <c r="CB84" s="943"/>
      <c r="CC84" s="943"/>
      <c r="CD84" s="943"/>
      <c r="CE84" s="943"/>
      <c r="CF84" s="943"/>
      <c r="CG84" s="944"/>
      <c r="CH84" s="939"/>
      <c r="CI84" s="940"/>
      <c r="CJ84" s="940"/>
      <c r="CK84" s="940"/>
      <c r="CL84" s="941"/>
      <c r="CM84" s="939"/>
      <c r="CN84" s="940"/>
      <c r="CO84" s="940"/>
      <c r="CP84" s="940"/>
      <c r="CQ84" s="941"/>
      <c r="CR84" s="939"/>
      <c r="CS84" s="940"/>
      <c r="CT84" s="940"/>
      <c r="CU84" s="940"/>
      <c r="CV84" s="941"/>
      <c r="CW84" s="939"/>
      <c r="CX84" s="940"/>
      <c r="CY84" s="940"/>
      <c r="CZ84" s="940"/>
      <c r="DA84" s="941"/>
      <c r="DB84" s="939"/>
      <c r="DC84" s="940"/>
      <c r="DD84" s="940"/>
      <c r="DE84" s="940"/>
      <c r="DF84" s="941"/>
      <c r="DG84" s="939"/>
      <c r="DH84" s="940"/>
      <c r="DI84" s="940"/>
      <c r="DJ84" s="940"/>
      <c r="DK84" s="941"/>
      <c r="DL84" s="939"/>
      <c r="DM84" s="940"/>
      <c r="DN84" s="940"/>
      <c r="DO84" s="940"/>
      <c r="DP84" s="941"/>
      <c r="DQ84" s="939"/>
      <c r="DR84" s="940"/>
      <c r="DS84" s="940"/>
      <c r="DT84" s="940"/>
      <c r="DU84" s="941"/>
      <c r="DV84" s="936"/>
      <c r="DW84" s="937"/>
      <c r="DX84" s="937"/>
      <c r="DY84" s="937"/>
      <c r="DZ84" s="938"/>
      <c r="EA84" s="246"/>
    </row>
    <row r="85" spans="1:131" s="247" customFormat="1" ht="26.25" customHeight="1" x14ac:dyDescent="0.15">
      <c r="A85" s="261">
        <v>18</v>
      </c>
      <c r="B85" s="952"/>
      <c r="C85" s="953"/>
      <c r="D85" s="953"/>
      <c r="E85" s="953"/>
      <c r="F85" s="953"/>
      <c r="G85" s="953"/>
      <c r="H85" s="953"/>
      <c r="I85" s="953"/>
      <c r="J85" s="953"/>
      <c r="K85" s="953"/>
      <c r="L85" s="953"/>
      <c r="M85" s="953"/>
      <c r="N85" s="953"/>
      <c r="O85" s="953"/>
      <c r="P85" s="954"/>
      <c r="Q85" s="955"/>
      <c r="R85" s="910"/>
      <c r="S85" s="910"/>
      <c r="T85" s="910"/>
      <c r="U85" s="910"/>
      <c r="V85" s="910"/>
      <c r="W85" s="910"/>
      <c r="X85" s="910"/>
      <c r="Y85" s="910"/>
      <c r="Z85" s="910"/>
      <c r="AA85" s="910"/>
      <c r="AB85" s="910"/>
      <c r="AC85" s="910"/>
      <c r="AD85" s="910"/>
      <c r="AE85" s="910"/>
      <c r="AF85" s="910"/>
      <c r="AG85" s="910"/>
      <c r="AH85" s="910"/>
      <c r="AI85" s="910"/>
      <c r="AJ85" s="910"/>
      <c r="AK85" s="910"/>
      <c r="AL85" s="910"/>
      <c r="AM85" s="910"/>
      <c r="AN85" s="910"/>
      <c r="AO85" s="910"/>
      <c r="AP85" s="910"/>
      <c r="AQ85" s="910"/>
      <c r="AR85" s="910"/>
      <c r="AS85" s="910"/>
      <c r="AT85" s="910"/>
      <c r="AU85" s="910"/>
      <c r="AV85" s="910"/>
      <c r="AW85" s="910"/>
      <c r="AX85" s="910"/>
      <c r="AY85" s="910"/>
      <c r="AZ85" s="956"/>
      <c r="BA85" s="956"/>
      <c r="BB85" s="956"/>
      <c r="BC85" s="956"/>
      <c r="BD85" s="957"/>
      <c r="BE85" s="265"/>
      <c r="BF85" s="265"/>
      <c r="BG85" s="265"/>
      <c r="BH85" s="265"/>
      <c r="BI85" s="265"/>
      <c r="BJ85" s="265"/>
      <c r="BK85" s="265"/>
      <c r="BL85" s="265"/>
      <c r="BM85" s="265"/>
      <c r="BN85" s="265"/>
      <c r="BO85" s="265"/>
      <c r="BP85" s="265"/>
      <c r="BQ85" s="262">
        <v>79</v>
      </c>
      <c r="BR85" s="267"/>
      <c r="BS85" s="942"/>
      <c r="BT85" s="943"/>
      <c r="BU85" s="943"/>
      <c r="BV85" s="943"/>
      <c r="BW85" s="943"/>
      <c r="BX85" s="943"/>
      <c r="BY85" s="943"/>
      <c r="BZ85" s="943"/>
      <c r="CA85" s="943"/>
      <c r="CB85" s="943"/>
      <c r="CC85" s="943"/>
      <c r="CD85" s="943"/>
      <c r="CE85" s="943"/>
      <c r="CF85" s="943"/>
      <c r="CG85" s="944"/>
      <c r="CH85" s="939"/>
      <c r="CI85" s="940"/>
      <c r="CJ85" s="940"/>
      <c r="CK85" s="940"/>
      <c r="CL85" s="941"/>
      <c r="CM85" s="939"/>
      <c r="CN85" s="940"/>
      <c r="CO85" s="940"/>
      <c r="CP85" s="940"/>
      <c r="CQ85" s="941"/>
      <c r="CR85" s="939"/>
      <c r="CS85" s="940"/>
      <c r="CT85" s="940"/>
      <c r="CU85" s="940"/>
      <c r="CV85" s="941"/>
      <c r="CW85" s="939"/>
      <c r="CX85" s="940"/>
      <c r="CY85" s="940"/>
      <c r="CZ85" s="940"/>
      <c r="DA85" s="941"/>
      <c r="DB85" s="939"/>
      <c r="DC85" s="940"/>
      <c r="DD85" s="940"/>
      <c r="DE85" s="940"/>
      <c r="DF85" s="941"/>
      <c r="DG85" s="939"/>
      <c r="DH85" s="940"/>
      <c r="DI85" s="940"/>
      <c r="DJ85" s="940"/>
      <c r="DK85" s="941"/>
      <c r="DL85" s="939"/>
      <c r="DM85" s="940"/>
      <c r="DN85" s="940"/>
      <c r="DO85" s="940"/>
      <c r="DP85" s="941"/>
      <c r="DQ85" s="939"/>
      <c r="DR85" s="940"/>
      <c r="DS85" s="940"/>
      <c r="DT85" s="940"/>
      <c r="DU85" s="941"/>
      <c r="DV85" s="936"/>
      <c r="DW85" s="937"/>
      <c r="DX85" s="937"/>
      <c r="DY85" s="937"/>
      <c r="DZ85" s="938"/>
      <c r="EA85" s="246"/>
    </row>
    <row r="86" spans="1:131" s="247" customFormat="1" ht="26.25" customHeight="1" x14ac:dyDescent="0.15">
      <c r="A86" s="261">
        <v>19</v>
      </c>
      <c r="B86" s="952"/>
      <c r="C86" s="953"/>
      <c r="D86" s="953"/>
      <c r="E86" s="953"/>
      <c r="F86" s="953"/>
      <c r="G86" s="953"/>
      <c r="H86" s="953"/>
      <c r="I86" s="953"/>
      <c r="J86" s="953"/>
      <c r="K86" s="953"/>
      <c r="L86" s="953"/>
      <c r="M86" s="953"/>
      <c r="N86" s="953"/>
      <c r="O86" s="953"/>
      <c r="P86" s="954"/>
      <c r="Q86" s="955"/>
      <c r="R86" s="910"/>
      <c r="S86" s="910"/>
      <c r="T86" s="910"/>
      <c r="U86" s="910"/>
      <c r="V86" s="910"/>
      <c r="W86" s="910"/>
      <c r="X86" s="910"/>
      <c r="Y86" s="910"/>
      <c r="Z86" s="910"/>
      <c r="AA86" s="910"/>
      <c r="AB86" s="910"/>
      <c r="AC86" s="910"/>
      <c r="AD86" s="910"/>
      <c r="AE86" s="910"/>
      <c r="AF86" s="910"/>
      <c r="AG86" s="910"/>
      <c r="AH86" s="910"/>
      <c r="AI86" s="910"/>
      <c r="AJ86" s="910"/>
      <c r="AK86" s="910"/>
      <c r="AL86" s="910"/>
      <c r="AM86" s="910"/>
      <c r="AN86" s="910"/>
      <c r="AO86" s="910"/>
      <c r="AP86" s="910"/>
      <c r="AQ86" s="910"/>
      <c r="AR86" s="910"/>
      <c r="AS86" s="910"/>
      <c r="AT86" s="910"/>
      <c r="AU86" s="910"/>
      <c r="AV86" s="910"/>
      <c r="AW86" s="910"/>
      <c r="AX86" s="910"/>
      <c r="AY86" s="910"/>
      <c r="AZ86" s="956"/>
      <c r="BA86" s="956"/>
      <c r="BB86" s="956"/>
      <c r="BC86" s="956"/>
      <c r="BD86" s="957"/>
      <c r="BE86" s="265"/>
      <c r="BF86" s="265"/>
      <c r="BG86" s="265"/>
      <c r="BH86" s="265"/>
      <c r="BI86" s="265"/>
      <c r="BJ86" s="265"/>
      <c r="BK86" s="265"/>
      <c r="BL86" s="265"/>
      <c r="BM86" s="265"/>
      <c r="BN86" s="265"/>
      <c r="BO86" s="265"/>
      <c r="BP86" s="265"/>
      <c r="BQ86" s="262">
        <v>80</v>
      </c>
      <c r="BR86" s="267"/>
      <c r="BS86" s="942"/>
      <c r="BT86" s="943"/>
      <c r="BU86" s="943"/>
      <c r="BV86" s="943"/>
      <c r="BW86" s="943"/>
      <c r="BX86" s="943"/>
      <c r="BY86" s="943"/>
      <c r="BZ86" s="943"/>
      <c r="CA86" s="943"/>
      <c r="CB86" s="943"/>
      <c r="CC86" s="943"/>
      <c r="CD86" s="943"/>
      <c r="CE86" s="943"/>
      <c r="CF86" s="943"/>
      <c r="CG86" s="944"/>
      <c r="CH86" s="939"/>
      <c r="CI86" s="940"/>
      <c r="CJ86" s="940"/>
      <c r="CK86" s="940"/>
      <c r="CL86" s="941"/>
      <c r="CM86" s="939"/>
      <c r="CN86" s="940"/>
      <c r="CO86" s="940"/>
      <c r="CP86" s="940"/>
      <c r="CQ86" s="941"/>
      <c r="CR86" s="939"/>
      <c r="CS86" s="940"/>
      <c r="CT86" s="940"/>
      <c r="CU86" s="940"/>
      <c r="CV86" s="941"/>
      <c r="CW86" s="939"/>
      <c r="CX86" s="940"/>
      <c r="CY86" s="940"/>
      <c r="CZ86" s="940"/>
      <c r="DA86" s="941"/>
      <c r="DB86" s="939"/>
      <c r="DC86" s="940"/>
      <c r="DD86" s="940"/>
      <c r="DE86" s="940"/>
      <c r="DF86" s="941"/>
      <c r="DG86" s="939"/>
      <c r="DH86" s="940"/>
      <c r="DI86" s="940"/>
      <c r="DJ86" s="940"/>
      <c r="DK86" s="941"/>
      <c r="DL86" s="939"/>
      <c r="DM86" s="940"/>
      <c r="DN86" s="940"/>
      <c r="DO86" s="940"/>
      <c r="DP86" s="941"/>
      <c r="DQ86" s="939"/>
      <c r="DR86" s="940"/>
      <c r="DS86" s="940"/>
      <c r="DT86" s="940"/>
      <c r="DU86" s="941"/>
      <c r="DV86" s="936"/>
      <c r="DW86" s="937"/>
      <c r="DX86" s="937"/>
      <c r="DY86" s="937"/>
      <c r="DZ86" s="938"/>
      <c r="EA86" s="246"/>
    </row>
    <row r="87" spans="1:131" s="247" customFormat="1" ht="26.25" customHeight="1" x14ac:dyDescent="0.15">
      <c r="A87" s="269">
        <v>20</v>
      </c>
      <c r="B87" s="961"/>
      <c r="C87" s="962"/>
      <c r="D87" s="962"/>
      <c r="E87" s="962"/>
      <c r="F87" s="962"/>
      <c r="G87" s="962"/>
      <c r="H87" s="962"/>
      <c r="I87" s="962"/>
      <c r="J87" s="962"/>
      <c r="K87" s="962"/>
      <c r="L87" s="962"/>
      <c r="M87" s="962"/>
      <c r="N87" s="962"/>
      <c r="O87" s="962"/>
      <c r="P87" s="963"/>
      <c r="Q87" s="964"/>
      <c r="R87" s="965"/>
      <c r="S87" s="965"/>
      <c r="T87" s="965"/>
      <c r="U87" s="965"/>
      <c r="V87" s="965"/>
      <c r="W87" s="965"/>
      <c r="X87" s="965"/>
      <c r="Y87" s="965"/>
      <c r="Z87" s="965"/>
      <c r="AA87" s="965"/>
      <c r="AB87" s="965"/>
      <c r="AC87" s="965"/>
      <c r="AD87" s="965"/>
      <c r="AE87" s="965"/>
      <c r="AF87" s="965"/>
      <c r="AG87" s="965"/>
      <c r="AH87" s="965"/>
      <c r="AI87" s="965"/>
      <c r="AJ87" s="965"/>
      <c r="AK87" s="965"/>
      <c r="AL87" s="965"/>
      <c r="AM87" s="965"/>
      <c r="AN87" s="965"/>
      <c r="AO87" s="965"/>
      <c r="AP87" s="965"/>
      <c r="AQ87" s="965"/>
      <c r="AR87" s="965"/>
      <c r="AS87" s="965"/>
      <c r="AT87" s="965"/>
      <c r="AU87" s="965"/>
      <c r="AV87" s="965"/>
      <c r="AW87" s="965"/>
      <c r="AX87" s="965"/>
      <c r="AY87" s="965"/>
      <c r="AZ87" s="966"/>
      <c r="BA87" s="966"/>
      <c r="BB87" s="966"/>
      <c r="BC87" s="966"/>
      <c r="BD87" s="967"/>
      <c r="BE87" s="265"/>
      <c r="BF87" s="265"/>
      <c r="BG87" s="265"/>
      <c r="BH87" s="265"/>
      <c r="BI87" s="265"/>
      <c r="BJ87" s="265"/>
      <c r="BK87" s="265"/>
      <c r="BL87" s="265"/>
      <c r="BM87" s="265"/>
      <c r="BN87" s="265"/>
      <c r="BO87" s="265"/>
      <c r="BP87" s="265"/>
      <c r="BQ87" s="262">
        <v>81</v>
      </c>
      <c r="BR87" s="267"/>
      <c r="BS87" s="942"/>
      <c r="BT87" s="943"/>
      <c r="BU87" s="943"/>
      <c r="BV87" s="943"/>
      <c r="BW87" s="943"/>
      <c r="BX87" s="943"/>
      <c r="BY87" s="943"/>
      <c r="BZ87" s="943"/>
      <c r="CA87" s="943"/>
      <c r="CB87" s="943"/>
      <c r="CC87" s="943"/>
      <c r="CD87" s="943"/>
      <c r="CE87" s="943"/>
      <c r="CF87" s="943"/>
      <c r="CG87" s="944"/>
      <c r="CH87" s="939"/>
      <c r="CI87" s="940"/>
      <c r="CJ87" s="940"/>
      <c r="CK87" s="940"/>
      <c r="CL87" s="941"/>
      <c r="CM87" s="939"/>
      <c r="CN87" s="940"/>
      <c r="CO87" s="940"/>
      <c r="CP87" s="940"/>
      <c r="CQ87" s="941"/>
      <c r="CR87" s="939"/>
      <c r="CS87" s="940"/>
      <c r="CT87" s="940"/>
      <c r="CU87" s="940"/>
      <c r="CV87" s="941"/>
      <c r="CW87" s="939"/>
      <c r="CX87" s="940"/>
      <c r="CY87" s="940"/>
      <c r="CZ87" s="940"/>
      <c r="DA87" s="941"/>
      <c r="DB87" s="939"/>
      <c r="DC87" s="940"/>
      <c r="DD87" s="940"/>
      <c r="DE87" s="940"/>
      <c r="DF87" s="941"/>
      <c r="DG87" s="939"/>
      <c r="DH87" s="940"/>
      <c r="DI87" s="940"/>
      <c r="DJ87" s="940"/>
      <c r="DK87" s="941"/>
      <c r="DL87" s="939"/>
      <c r="DM87" s="940"/>
      <c r="DN87" s="940"/>
      <c r="DO87" s="940"/>
      <c r="DP87" s="941"/>
      <c r="DQ87" s="939"/>
      <c r="DR87" s="940"/>
      <c r="DS87" s="940"/>
      <c r="DT87" s="940"/>
      <c r="DU87" s="941"/>
      <c r="DV87" s="936"/>
      <c r="DW87" s="937"/>
      <c r="DX87" s="937"/>
      <c r="DY87" s="937"/>
      <c r="DZ87" s="938"/>
      <c r="EA87" s="246"/>
    </row>
    <row r="88" spans="1:131" s="247" customFormat="1" ht="26.25" customHeight="1" thickBot="1" x14ac:dyDescent="0.2">
      <c r="A88" s="264" t="s">
        <v>394</v>
      </c>
      <c r="B88" s="870" t="s">
        <v>426</v>
      </c>
      <c r="C88" s="871"/>
      <c r="D88" s="871"/>
      <c r="E88" s="871"/>
      <c r="F88" s="871"/>
      <c r="G88" s="871"/>
      <c r="H88" s="871"/>
      <c r="I88" s="871"/>
      <c r="J88" s="871"/>
      <c r="K88" s="871"/>
      <c r="L88" s="871"/>
      <c r="M88" s="871"/>
      <c r="N88" s="871"/>
      <c r="O88" s="871"/>
      <c r="P88" s="872"/>
      <c r="Q88" s="917"/>
      <c r="R88" s="918"/>
      <c r="S88" s="918"/>
      <c r="T88" s="918"/>
      <c r="U88" s="918"/>
      <c r="V88" s="918"/>
      <c r="W88" s="918"/>
      <c r="X88" s="918"/>
      <c r="Y88" s="918"/>
      <c r="Z88" s="918"/>
      <c r="AA88" s="918"/>
      <c r="AB88" s="918"/>
      <c r="AC88" s="918"/>
      <c r="AD88" s="918"/>
      <c r="AE88" s="918"/>
      <c r="AF88" s="921">
        <f>SUM(AF68:AJ87)</f>
        <v>67242</v>
      </c>
      <c r="AG88" s="921"/>
      <c r="AH88" s="921"/>
      <c r="AI88" s="921"/>
      <c r="AJ88" s="921"/>
      <c r="AK88" s="918"/>
      <c r="AL88" s="918"/>
      <c r="AM88" s="918"/>
      <c r="AN88" s="918"/>
      <c r="AO88" s="918"/>
      <c r="AP88" s="921">
        <f t="shared" ref="AP88" si="4">SUM(AP68:AT87)</f>
        <v>142119</v>
      </c>
      <c r="AQ88" s="921"/>
      <c r="AR88" s="921"/>
      <c r="AS88" s="921"/>
      <c r="AT88" s="921"/>
      <c r="AU88" s="921">
        <f t="shared" ref="AU88" si="5">SUM(AU68:AY87)</f>
        <v>706</v>
      </c>
      <c r="AV88" s="921"/>
      <c r="AW88" s="921"/>
      <c r="AX88" s="921"/>
      <c r="AY88" s="921"/>
      <c r="AZ88" s="926"/>
      <c r="BA88" s="926"/>
      <c r="BB88" s="926"/>
      <c r="BC88" s="926"/>
      <c r="BD88" s="927"/>
      <c r="BE88" s="265"/>
      <c r="BF88" s="265"/>
      <c r="BG88" s="265"/>
      <c r="BH88" s="265"/>
      <c r="BI88" s="265"/>
      <c r="BJ88" s="265"/>
      <c r="BK88" s="265"/>
      <c r="BL88" s="265"/>
      <c r="BM88" s="265"/>
      <c r="BN88" s="265"/>
      <c r="BO88" s="265"/>
      <c r="BP88" s="265"/>
      <c r="BQ88" s="262">
        <v>82</v>
      </c>
      <c r="BR88" s="267"/>
      <c r="BS88" s="942"/>
      <c r="BT88" s="943"/>
      <c r="BU88" s="943"/>
      <c r="BV88" s="943"/>
      <c r="BW88" s="943"/>
      <c r="BX88" s="943"/>
      <c r="BY88" s="943"/>
      <c r="BZ88" s="943"/>
      <c r="CA88" s="943"/>
      <c r="CB88" s="943"/>
      <c r="CC88" s="943"/>
      <c r="CD88" s="943"/>
      <c r="CE88" s="943"/>
      <c r="CF88" s="943"/>
      <c r="CG88" s="944"/>
      <c r="CH88" s="939"/>
      <c r="CI88" s="940"/>
      <c r="CJ88" s="940"/>
      <c r="CK88" s="940"/>
      <c r="CL88" s="941"/>
      <c r="CM88" s="939"/>
      <c r="CN88" s="940"/>
      <c r="CO88" s="940"/>
      <c r="CP88" s="940"/>
      <c r="CQ88" s="941"/>
      <c r="CR88" s="939"/>
      <c r="CS88" s="940"/>
      <c r="CT88" s="940"/>
      <c r="CU88" s="940"/>
      <c r="CV88" s="941"/>
      <c r="CW88" s="939"/>
      <c r="CX88" s="940"/>
      <c r="CY88" s="940"/>
      <c r="CZ88" s="940"/>
      <c r="DA88" s="941"/>
      <c r="DB88" s="939"/>
      <c r="DC88" s="940"/>
      <c r="DD88" s="940"/>
      <c r="DE88" s="940"/>
      <c r="DF88" s="941"/>
      <c r="DG88" s="939"/>
      <c r="DH88" s="940"/>
      <c r="DI88" s="940"/>
      <c r="DJ88" s="940"/>
      <c r="DK88" s="941"/>
      <c r="DL88" s="939"/>
      <c r="DM88" s="940"/>
      <c r="DN88" s="940"/>
      <c r="DO88" s="940"/>
      <c r="DP88" s="941"/>
      <c r="DQ88" s="939"/>
      <c r="DR88" s="940"/>
      <c r="DS88" s="940"/>
      <c r="DT88" s="940"/>
      <c r="DU88" s="941"/>
      <c r="DV88" s="936"/>
      <c r="DW88" s="937"/>
      <c r="DX88" s="937"/>
      <c r="DY88" s="937"/>
      <c r="DZ88" s="938"/>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2"/>
      <c r="BT89" s="943"/>
      <c r="BU89" s="943"/>
      <c r="BV89" s="943"/>
      <c r="BW89" s="943"/>
      <c r="BX89" s="943"/>
      <c r="BY89" s="943"/>
      <c r="BZ89" s="943"/>
      <c r="CA89" s="943"/>
      <c r="CB89" s="943"/>
      <c r="CC89" s="943"/>
      <c r="CD89" s="943"/>
      <c r="CE89" s="943"/>
      <c r="CF89" s="943"/>
      <c r="CG89" s="944"/>
      <c r="CH89" s="939"/>
      <c r="CI89" s="940"/>
      <c r="CJ89" s="940"/>
      <c r="CK89" s="940"/>
      <c r="CL89" s="941"/>
      <c r="CM89" s="939"/>
      <c r="CN89" s="940"/>
      <c r="CO89" s="940"/>
      <c r="CP89" s="940"/>
      <c r="CQ89" s="941"/>
      <c r="CR89" s="939"/>
      <c r="CS89" s="940"/>
      <c r="CT89" s="940"/>
      <c r="CU89" s="940"/>
      <c r="CV89" s="941"/>
      <c r="CW89" s="939"/>
      <c r="CX89" s="940"/>
      <c r="CY89" s="940"/>
      <c r="CZ89" s="940"/>
      <c r="DA89" s="941"/>
      <c r="DB89" s="939"/>
      <c r="DC89" s="940"/>
      <c r="DD89" s="940"/>
      <c r="DE89" s="940"/>
      <c r="DF89" s="941"/>
      <c r="DG89" s="939"/>
      <c r="DH89" s="940"/>
      <c r="DI89" s="940"/>
      <c r="DJ89" s="940"/>
      <c r="DK89" s="941"/>
      <c r="DL89" s="939"/>
      <c r="DM89" s="940"/>
      <c r="DN89" s="940"/>
      <c r="DO89" s="940"/>
      <c r="DP89" s="941"/>
      <c r="DQ89" s="939"/>
      <c r="DR89" s="940"/>
      <c r="DS89" s="940"/>
      <c r="DT89" s="940"/>
      <c r="DU89" s="941"/>
      <c r="DV89" s="936"/>
      <c r="DW89" s="937"/>
      <c r="DX89" s="937"/>
      <c r="DY89" s="937"/>
      <c r="DZ89" s="938"/>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2"/>
      <c r="BT90" s="943"/>
      <c r="BU90" s="943"/>
      <c r="BV90" s="943"/>
      <c r="BW90" s="943"/>
      <c r="BX90" s="943"/>
      <c r="BY90" s="943"/>
      <c r="BZ90" s="943"/>
      <c r="CA90" s="943"/>
      <c r="CB90" s="943"/>
      <c r="CC90" s="943"/>
      <c r="CD90" s="943"/>
      <c r="CE90" s="943"/>
      <c r="CF90" s="943"/>
      <c r="CG90" s="944"/>
      <c r="CH90" s="939"/>
      <c r="CI90" s="940"/>
      <c r="CJ90" s="940"/>
      <c r="CK90" s="940"/>
      <c r="CL90" s="941"/>
      <c r="CM90" s="939"/>
      <c r="CN90" s="940"/>
      <c r="CO90" s="940"/>
      <c r="CP90" s="940"/>
      <c r="CQ90" s="941"/>
      <c r="CR90" s="939"/>
      <c r="CS90" s="940"/>
      <c r="CT90" s="940"/>
      <c r="CU90" s="940"/>
      <c r="CV90" s="941"/>
      <c r="CW90" s="939"/>
      <c r="CX90" s="940"/>
      <c r="CY90" s="940"/>
      <c r="CZ90" s="940"/>
      <c r="DA90" s="941"/>
      <c r="DB90" s="939"/>
      <c r="DC90" s="940"/>
      <c r="DD90" s="940"/>
      <c r="DE90" s="940"/>
      <c r="DF90" s="941"/>
      <c r="DG90" s="939"/>
      <c r="DH90" s="940"/>
      <c r="DI90" s="940"/>
      <c r="DJ90" s="940"/>
      <c r="DK90" s="941"/>
      <c r="DL90" s="939"/>
      <c r="DM90" s="940"/>
      <c r="DN90" s="940"/>
      <c r="DO90" s="940"/>
      <c r="DP90" s="941"/>
      <c r="DQ90" s="939"/>
      <c r="DR90" s="940"/>
      <c r="DS90" s="940"/>
      <c r="DT90" s="940"/>
      <c r="DU90" s="941"/>
      <c r="DV90" s="936"/>
      <c r="DW90" s="937"/>
      <c r="DX90" s="937"/>
      <c r="DY90" s="937"/>
      <c r="DZ90" s="938"/>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2"/>
      <c r="BT91" s="943"/>
      <c r="BU91" s="943"/>
      <c r="BV91" s="943"/>
      <c r="BW91" s="943"/>
      <c r="BX91" s="943"/>
      <c r="BY91" s="943"/>
      <c r="BZ91" s="943"/>
      <c r="CA91" s="943"/>
      <c r="CB91" s="943"/>
      <c r="CC91" s="943"/>
      <c r="CD91" s="943"/>
      <c r="CE91" s="943"/>
      <c r="CF91" s="943"/>
      <c r="CG91" s="944"/>
      <c r="CH91" s="939"/>
      <c r="CI91" s="940"/>
      <c r="CJ91" s="940"/>
      <c r="CK91" s="940"/>
      <c r="CL91" s="941"/>
      <c r="CM91" s="939"/>
      <c r="CN91" s="940"/>
      <c r="CO91" s="940"/>
      <c r="CP91" s="940"/>
      <c r="CQ91" s="941"/>
      <c r="CR91" s="939"/>
      <c r="CS91" s="940"/>
      <c r="CT91" s="940"/>
      <c r="CU91" s="940"/>
      <c r="CV91" s="941"/>
      <c r="CW91" s="939"/>
      <c r="CX91" s="940"/>
      <c r="CY91" s="940"/>
      <c r="CZ91" s="940"/>
      <c r="DA91" s="941"/>
      <c r="DB91" s="939"/>
      <c r="DC91" s="940"/>
      <c r="DD91" s="940"/>
      <c r="DE91" s="940"/>
      <c r="DF91" s="941"/>
      <c r="DG91" s="939"/>
      <c r="DH91" s="940"/>
      <c r="DI91" s="940"/>
      <c r="DJ91" s="940"/>
      <c r="DK91" s="941"/>
      <c r="DL91" s="939"/>
      <c r="DM91" s="940"/>
      <c r="DN91" s="940"/>
      <c r="DO91" s="940"/>
      <c r="DP91" s="941"/>
      <c r="DQ91" s="939"/>
      <c r="DR91" s="940"/>
      <c r="DS91" s="940"/>
      <c r="DT91" s="940"/>
      <c r="DU91" s="941"/>
      <c r="DV91" s="936"/>
      <c r="DW91" s="937"/>
      <c r="DX91" s="937"/>
      <c r="DY91" s="937"/>
      <c r="DZ91" s="938"/>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2"/>
      <c r="BT92" s="943"/>
      <c r="BU92" s="943"/>
      <c r="BV92" s="943"/>
      <c r="BW92" s="943"/>
      <c r="BX92" s="943"/>
      <c r="BY92" s="943"/>
      <c r="BZ92" s="943"/>
      <c r="CA92" s="943"/>
      <c r="CB92" s="943"/>
      <c r="CC92" s="943"/>
      <c r="CD92" s="943"/>
      <c r="CE92" s="943"/>
      <c r="CF92" s="943"/>
      <c r="CG92" s="944"/>
      <c r="CH92" s="939"/>
      <c r="CI92" s="940"/>
      <c r="CJ92" s="940"/>
      <c r="CK92" s="940"/>
      <c r="CL92" s="941"/>
      <c r="CM92" s="939"/>
      <c r="CN92" s="940"/>
      <c r="CO92" s="940"/>
      <c r="CP92" s="940"/>
      <c r="CQ92" s="941"/>
      <c r="CR92" s="939"/>
      <c r="CS92" s="940"/>
      <c r="CT92" s="940"/>
      <c r="CU92" s="940"/>
      <c r="CV92" s="941"/>
      <c r="CW92" s="939"/>
      <c r="CX92" s="940"/>
      <c r="CY92" s="940"/>
      <c r="CZ92" s="940"/>
      <c r="DA92" s="941"/>
      <c r="DB92" s="939"/>
      <c r="DC92" s="940"/>
      <c r="DD92" s="940"/>
      <c r="DE92" s="940"/>
      <c r="DF92" s="941"/>
      <c r="DG92" s="939"/>
      <c r="DH92" s="940"/>
      <c r="DI92" s="940"/>
      <c r="DJ92" s="940"/>
      <c r="DK92" s="941"/>
      <c r="DL92" s="939"/>
      <c r="DM92" s="940"/>
      <c r="DN92" s="940"/>
      <c r="DO92" s="940"/>
      <c r="DP92" s="941"/>
      <c r="DQ92" s="939"/>
      <c r="DR92" s="940"/>
      <c r="DS92" s="940"/>
      <c r="DT92" s="940"/>
      <c r="DU92" s="941"/>
      <c r="DV92" s="936"/>
      <c r="DW92" s="937"/>
      <c r="DX92" s="937"/>
      <c r="DY92" s="937"/>
      <c r="DZ92" s="938"/>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2"/>
      <c r="BT93" s="943"/>
      <c r="BU93" s="943"/>
      <c r="BV93" s="943"/>
      <c r="BW93" s="943"/>
      <c r="BX93" s="943"/>
      <c r="BY93" s="943"/>
      <c r="BZ93" s="943"/>
      <c r="CA93" s="943"/>
      <c r="CB93" s="943"/>
      <c r="CC93" s="943"/>
      <c r="CD93" s="943"/>
      <c r="CE93" s="943"/>
      <c r="CF93" s="943"/>
      <c r="CG93" s="944"/>
      <c r="CH93" s="939"/>
      <c r="CI93" s="940"/>
      <c r="CJ93" s="940"/>
      <c r="CK93" s="940"/>
      <c r="CL93" s="941"/>
      <c r="CM93" s="939"/>
      <c r="CN93" s="940"/>
      <c r="CO93" s="940"/>
      <c r="CP93" s="940"/>
      <c r="CQ93" s="941"/>
      <c r="CR93" s="939"/>
      <c r="CS93" s="940"/>
      <c r="CT93" s="940"/>
      <c r="CU93" s="940"/>
      <c r="CV93" s="941"/>
      <c r="CW93" s="939"/>
      <c r="CX93" s="940"/>
      <c r="CY93" s="940"/>
      <c r="CZ93" s="940"/>
      <c r="DA93" s="941"/>
      <c r="DB93" s="939"/>
      <c r="DC93" s="940"/>
      <c r="DD93" s="940"/>
      <c r="DE93" s="940"/>
      <c r="DF93" s="941"/>
      <c r="DG93" s="939"/>
      <c r="DH93" s="940"/>
      <c r="DI93" s="940"/>
      <c r="DJ93" s="940"/>
      <c r="DK93" s="941"/>
      <c r="DL93" s="939"/>
      <c r="DM93" s="940"/>
      <c r="DN93" s="940"/>
      <c r="DO93" s="940"/>
      <c r="DP93" s="941"/>
      <c r="DQ93" s="939"/>
      <c r="DR93" s="940"/>
      <c r="DS93" s="940"/>
      <c r="DT93" s="940"/>
      <c r="DU93" s="941"/>
      <c r="DV93" s="936"/>
      <c r="DW93" s="937"/>
      <c r="DX93" s="937"/>
      <c r="DY93" s="937"/>
      <c r="DZ93" s="938"/>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2"/>
      <c r="BT94" s="943"/>
      <c r="BU94" s="943"/>
      <c r="BV94" s="943"/>
      <c r="BW94" s="943"/>
      <c r="BX94" s="943"/>
      <c r="BY94" s="943"/>
      <c r="BZ94" s="943"/>
      <c r="CA94" s="943"/>
      <c r="CB94" s="943"/>
      <c r="CC94" s="943"/>
      <c r="CD94" s="943"/>
      <c r="CE94" s="943"/>
      <c r="CF94" s="943"/>
      <c r="CG94" s="944"/>
      <c r="CH94" s="939"/>
      <c r="CI94" s="940"/>
      <c r="CJ94" s="940"/>
      <c r="CK94" s="940"/>
      <c r="CL94" s="941"/>
      <c r="CM94" s="939"/>
      <c r="CN94" s="940"/>
      <c r="CO94" s="940"/>
      <c r="CP94" s="940"/>
      <c r="CQ94" s="941"/>
      <c r="CR94" s="939"/>
      <c r="CS94" s="940"/>
      <c r="CT94" s="940"/>
      <c r="CU94" s="940"/>
      <c r="CV94" s="941"/>
      <c r="CW94" s="939"/>
      <c r="CX94" s="940"/>
      <c r="CY94" s="940"/>
      <c r="CZ94" s="940"/>
      <c r="DA94" s="941"/>
      <c r="DB94" s="939"/>
      <c r="DC94" s="940"/>
      <c r="DD94" s="940"/>
      <c r="DE94" s="940"/>
      <c r="DF94" s="941"/>
      <c r="DG94" s="939"/>
      <c r="DH94" s="940"/>
      <c r="DI94" s="940"/>
      <c r="DJ94" s="940"/>
      <c r="DK94" s="941"/>
      <c r="DL94" s="939"/>
      <c r="DM94" s="940"/>
      <c r="DN94" s="940"/>
      <c r="DO94" s="940"/>
      <c r="DP94" s="941"/>
      <c r="DQ94" s="939"/>
      <c r="DR94" s="940"/>
      <c r="DS94" s="940"/>
      <c r="DT94" s="940"/>
      <c r="DU94" s="941"/>
      <c r="DV94" s="936"/>
      <c r="DW94" s="937"/>
      <c r="DX94" s="937"/>
      <c r="DY94" s="937"/>
      <c r="DZ94" s="938"/>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2"/>
      <c r="BT95" s="943"/>
      <c r="BU95" s="943"/>
      <c r="BV95" s="943"/>
      <c r="BW95" s="943"/>
      <c r="BX95" s="943"/>
      <c r="BY95" s="943"/>
      <c r="BZ95" s="943"/>
      <c r="CA95" s="943"/>
      <c r="CB95" s="943"/>
      <c r="CC95" s="943"/>
      <c r="CD95" s="943"/>
      <c r="CE95" s="943"/>
      <c r="CF95" s="943"/>
      <c r="CG95" s="944"/>
      <c r="CH95" s="939"/>
      <c r="CI95" s="940"/>
      <c r="CJ95" s="940"/>
      <c r="CK95" s="940"/>
      <c r="CL95" s="941"/>
      <c r="CM95" s="939"/>
      <c r="CN95" s="940"/>
      <c r="CO95" s="940"/>
      <c r="CP95" s="940"/>
      <c r="CQ95" s="941"/>
      <c r="CR95" s="939"/>
      <c r="CS95" s="940"/>
      <c r="CT95" s="940"/>
      <c r="CU95" s="940"/>
      <c r="CV95" s="941"/>
      <c r="CW95" s="939"/>
      <c r="CX95" s="940"/>
      <c r="CY95" s="940"/>
      <c r="CZ95" s="940"/>
      <c r="DA95" s="941"/>
      <c r="DB95" s="939"/>
      <c r="DC95" s="940"/>
      <c r="DD95" s="940"/>
      <c r="DE95" s="940"/>
      <c r="DF95" s="941"/>
      <c r="DG95" s="939"/>
      <c r="DH95" s="940"/>
      <c r="DI95" s="940"/>
      <c r="DJ95" s="940"/>
      <c r="DK95" s="941"/>
      <c r="DL95" s="939"/>
      <c r="DM95" s="940"/>
      <c r="DN95" s="940"/>
      <c r="DO95" s="940"/>
      <c r="DP95" s="941"/>
      <c r="DQ95" s="939"/>
      <c r="DR95" s="940"/>
      <c r="DS95" s="940"/>
      <c r="DT95" s="940"/>
      <c r="DU95" s="941"/>
      <c r="DV95" s="936"/>
      <c r="DW95" s="937"/>
      <c r="DX95" s="937"/>
      <c r="DY95" s="937"/>
      <c r="DZ95" s="938"/>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2"/>
      <c r="BT96" s="943"/>
      <c r="BU96" s="943"/>
      <c r="BV96" s="943"/>
      <c r="BW96" s="943"/>
      <c r="BX96" s="943"/>
      <c r="BY96" s="943"/>
      <c r="BZ96" s="943"/>
      <c r="CA96" s="943"/>
      <c r="CB96" s="943"/>
      <c r="CC96" s="943"/>
      <c r="CD96" s="943"/>
      <c r="CE96" s="943"/>
      <c r="CF96" s="943"/>
      <c r="CG96" s="944"/>
      <c r="CH96" s="939"/>
      <c r="CI96" s="940"/>
      <c r="CJ96" s="940"/>
      <c r="CK96" s="940"/>
      <c r="CL96" s="941"/>
      <c r="CM96" s="939"/>
      <c r="CN96" s="940"/>
      <c r="CO96" s="940"/>
      <c r="CP96" s="940"/>
      <c r="CQ96" s="941"/>
      <c r="CR96" s="939"/>
      <c r="CS96" s="940"/>
      <c r="CT96" s="940"/>
      <c r="CU96" s="940"/>
      <c r="CV96" s="941"/>
      <c r="CW96" s="939"/>
      <c r="CX96" s="940"/>
      <c r="CY96" s="940"/>
      <c r="CZ96" s="940"/>
      <c r="DA96" s="941"/>
      <c r="DB96" s="939"/>
      <c r="DC96" s="940"/>
      <c r="DD96" s="940"/>
      <c r="DE96" s="940"/>
      <c r="DF96" s="941"/>
      <c r="DG96" s="939"/>
      <c r="DH96" s="940"/>
      <c r="DI96" s="940"/>
      <c r="DJ96" s="940"/>
      <c r="DK96" s="941"/>
      <c r="DL96" s="939"/>
      <c r="DM96" s="940"/>
      <c r="DN96" s="940"/>
      <c r="DO96" s="940"/>
      <c r="DP96" s="941"/>
      <c r="DQ96" s="939"/>
      <c r="DR96" s="940"/>
      <c r="DS96" s="940"/>
      <c r="DT96" s="940"/>
      <c r="DU96" s="941"/>
      <c r="DV96" s="936"/>
      <c r="DW96" s="937"/>
      <c r="DX96" s="937"/>
      <c r="DY96" s="937"/>
      <c r="DZ96" s="938"/>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2"/>
      <c r="BT97" s="943"/>
      <c r="BU97" s="943"/>
      <c r="BV97" s="943"/>
      <c r="BW97" s="943"/>
      <c r="BX97" s="943"/>
      <c r="BY97" s="943"/>
      <c r="BZ97" s="943"/>
      <c r="CA97" s="943"/>
      <c r="CB97" s="943"/>
      <c r="CC97" s="943"/>
      <c r="CD97" s="943"/>
      <c r="CE97" s="943"/>
      <c r="CF97" s="943"/>
      <c r="CG97" s="944"/>
      <c r="CH97" s="939"/>
      <c r="CI97" s="940"/>
      <c r="CJ97" s="940"/>
      <c r="CK97" s="940"/>
      <c r="CL97" s="941"/>
      <c r="CM97" s="939"/>
      <c r="CN97" s="940"/>
      <c r="CO97" s="940"/>
      <c r="CP97" s="940"/>
      <c r="CQ97" s="941"/>
      <c r="CR97" s="939"/>
      <c r="CS97" s="940"/>
      <c r="CT97" s="940"/>
      <c r="CU97" s="940"/>
      <c r="CV97" s="941"/>
      <c r="CW97" s="939"/>
      <c r="CX97" s="940"/>
      <c r="CY97" s="940"/>
      <c r="CZ97" s="940"/>
      <c r="DA97" s="941"/>
      <c r="DB97" s="939"/>
      <c r="DC97" s="940"/>
      <c r="DD97" s="940"/>
      <c r="DE97" s="940"/>
      <c r="DF97" s="941"/>
      <c r="DG97" s="939"/>
      <c r="DH97" s="940"/>
      <c r="DI97" s="940"/>
      <c r="DJ97" s="940"/>
      <c r="DK97" s="941"/>
      <c r="DL97" s="939"/>
      <c r="DM97" s="940"/>
      <c r="DN97" s="940"/>
      <c r="DO97" s="940"/>
      <c r="DP97" s="941"/>
      <c r="DQ97" s="939"/>
      <c r="DR97" s="940"/>
      <c r="DS97" s="940"/>
      <c r="DT97" s="940"/>
      <c r="DU97" s="941"/>
      <c r="DV97" s="936"/>
      <c r="DW97" s="937"/>
      <c r="DX97" s="937"/>
      <c r="DY97" s="937"/>
      <c r="DZ97" s="938"/>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2"/>
      <c r="BT98" s="943"/>
      <c r="BU98" s="943"/>
      <c r="BV98" s="943"/>
      <c r="BW98" s="943"/>
      <c r="BX98" s="943"/>
      <c r="BY98" s="943"/>
      <c r="BZ98" s="943"/>
      <c r="CA98" s="943"/>
      <c r="CB98" s="943"/>
      <c r="CC98" s="943"/>
      <c r="CD98" s="943"/>
      <c r="CE98" s="943"/>
      <c r="CF98" s="943"/>
      <c r="CG98" s="944"/>
      <c r="CH98" s="939"/>
      <c r="CI98" s="940"/>
      <c r="CJ98" s="940"/>
      <c r="CK98" s="940"/>
      <c r="CL98" s="941"/>
      <c r="CM98" s="939"/>
      <c r="CN98" s="940"/>
      <c r="CO98" s="940"/>
      <c r="CP98" s="940"/>
      <c r="CQ98" s="941"/>
      <c r="CR98" s="939"/>
      <c r="CS98" s="940"/>
      <c r="CT98" s="940"/>
      <c r="CU98" s="940"/>
      <c r="CV98" s="941"/>
      <c r="CW98" s="939"/>
      <c r="CX98" s="940"/>
      <c r="CY98" s="940"/>
      <c r="CZ98" s="940"/>
      <c r="DA98" s="941"/>
      <c r="DB98" s="939"/>
      <c r="DC98" s="940"/>
      <c r="DD98" s="940"/>
      <c r="DE98" s="940"/>
      <c r="DF98" s="941"/>
      <c r="DG98" s="939"/>
      <c r="DH98" s="940"/>
      <c r="DI98" s="940"/>
      <c r="DJ98" s="940"/>
      <c r="DK98" s="941"/>
      <c r="DL98" s="939"/>
      <c r="DM98" s="940"/>
      <c r="DN98" s="940"/>
      <c r="DO98" s="940"/>
      <c r="DP98" s="941"/>
      <c r="DQ98" s="939"/>
      <c r="DR98" s="940"/>
      <c r="DS98" s="940"/>
      <c r="DT98" s="940"/>
      <c r="DU98" s="941"/>
      <c r="DV98" s="936"/>
      <c r="DW98" s="937"/>
      <c r="DX98" s="937"/>
      <c r="DY98" s="937"/>
      <c r="DZ98" s="938"/>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2"/>
      <c r="BT99" s="943"/>
      <c r="BU99" s="943"/>
      <c r="BV99" s="943"/>
      <c r="BW99" s="943"/>
      <c r="BX99" s="943"/>
      <c r="BY99" s="943"/>
      <c r="BZ99" s="943"/>
      <c r="CA99" s="943"/>
      <c r="CB99" s="943"/>
      <c r="CC99" s="943"/>
      <c r="CD99" s="943"/>
      <c r="CE99" s="943"/>
      <c r="CF99" s="943"/>
      <c r="CG99" s="944"/>
      <c r="CH99" s="939"/>
      <c r="CI99" s="940"/>
      <c r="CJ99" s="940"/>
      <c r="CK99" s="940"/>
      <c r="CL99" s="941"/>
      <c r="CM99" s="939"/>
      <c r="CN99" s="940"/>
      <c r="CO99" s="940"/>
      <c r="CP99" s="940"/>
      <c r="CQ99" s="941"/>
      <c r="CR99" s="939"/>
      <c r="CS99" s="940"/>
      <c r="CT99" s="940"/>
      <c r="CU99" s="940"/>
      <c r="CV99" s="941"/>
      <c r="CW99" s="939"/>
      <c r="CX99" s="940"/>
      <c r="CY99" s="940"/>
      <c r="CZ99" s="940"/>
      <c r="DA99" s="941"/>
      <c r="DB99" s="939"/>
      <c r="DC99" s="940"/>
      <c r="DD99" s="940"/>
      <c r="DE99" s="940"/>
      <c r="DF99" s="941"/>
      <c r="DG99" s="939"/>
      <c r="DH99" s="940"/>
      <c r="DI99" s="940"/>
      <c r="DJ99" s="940"/>
      <c r="DK99" s="941"/>
      <c r="DL99" s="939"/>
      <c r="DM99" s="940"/>
      <c r="DN99" s="940"/>
      <c r="DO99" s="940"/>
      <c r="DP99" s="941"/>
      <c r="DQ99" s="939"/>
      <c r="DR99" s="940"/>
      <c r="DS99" s="940"/>
      <c r="DT99" s="940"/>
      <c r="DU99" s="941"/>
      <c r="DV99" s="936"/>
      <c r="DW99" s="937"/>
      <c r="DX99" s="937"/>
      <c r="DY99" s="937"/>
      <c r="DZ99" s="938"/>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2"/>
      <c r="BT100" s="943"/>
      <c r="BU100" s="943"/>
      <c r="BV100" s="943"/>
      <c r="BW100" s="943"/>
      <c r="BX100" s="943"/>
      <c r="BY100" s="943"/>
      <c r="BZ100" s="943"/>
      <c r="CA100" s="943"/>
      <c r="CB100" s="943"/>
      <c r="CC100" s="943"/>
      <c r="CD100" s="943"/>
      <c r="CE100" s="943"/>
      <c r="CF100" s="943"/>
      <c r="CG100" s="944"/>
      <c r="CH100" s="939"/>
      <c r="CI100" s="940"/>
      <c r="CJ100" s="940"/>
      <c r="CK100" s="940"/>
      <c r="CL100" s="941"/>
      <c r="CM100" s="939"/>
      <c r="CN100" s="940"/>
      <c r="CO100" s="940"/>
      <c r="CP100" s="940"/>
      <c r="CQ100" s="941"/>
      <c r="CR100" s="939"/>
      <c r="CS100" s="940"/>
      <c r="CT100" s="940"/>
      <c r="CU100" s="940"/>
      <c r="CV100" s="941"/>
      <c r="CW100" s="939"/>
      <c r="CX100" s="940"/>
      <c r="CY100" s="940"/>
      <c r="CZ100" s="940"/>
      <c r="DA100" s="941"/>
      <c r="DB100" s="939"/>
      <c r="DC100" s="940"/>
      <c r="DD100" s="940"/>
      <c r="DE100" s="940"/>
      <c r="DF100" s="941"/>
      <c r="DG100" s="939"/>
      <c r="DH100" s="940"/>
      <c r="DI100" s="940"/>
      <c r="DJ100" s="940"/>
      <c r="DK100" s="941"/>
      <c r="DL100" s="939"/>
      <c r="DM100" s="940"/>
      <c r="DN100" s="940"/>
      <c r="DO100" s="940"/>
      <c r="DP100" s="941"/>
      <c r="DQ100" s="939"/>
      <c r="DR100" s="940"/>
      <c r="DS100" s="940"/>
      <c r="DT100" s="940"/>
      <c r="DU100" s="941"/>
      <c r="DV100" s="936"/>
      <c r="DW100" s="937"/>
      <c r="DX100" s="937"/>
      <c r="DY100" s="937"/>
      <c r="DZ100" s="938"/>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2"/>
      <c r="BT101" s="943"/>
      <c r="BU101" s="943"/>
      <c r="BV101" s="943"/>
      <c r="BW101" s="943"/>
      <c r="BX101" s="943"/>
      <c r="BY101" s="943"/>
      <c r="BZ101" s="943"/>
      <c r="CA101" s="943"/>
      <c r="CB101" s="943"/>
      <c r="CC101" s="943"/>
      <c r="CD101" s="943"/>
      <c r="CE101" s="943"/>
      <c r="CF101" s="943"/>
      <c r="CG101" s="944"/>
      <c r="CH101" s="939"/>
      <c r="CI101" s="940"/>
      <c r="CJ101" s="940"/>
      <c r="CK101" s="940"/>
      <c r="CL101" s="941"/>
      <c r="CM101" s="939"/>
      <c r="CN101" s="940"/>
      <c r="CO101" s="940"/>
      <c r="CP101" s="940"/>
      <c r="CQ101" s="941"/>
      <c r="CR101" s="939"/>
      <c r="CS101" s="940"/>
      <c r="CT101" s="940"/>
      <c r="CU101" s="940"/>
      <c r="CV101" s="941"/>
      <c r="CW101" s="939"/>
      <c r="CX101" s="940"/>
      <c r="CY101" s="940"/>
      <c r="CZ101" s="940"/>
      <c r="DA101" s="941"/>
      <c r="DB101" s="939"/>
      <c r="DC101" s="940"/>
      <c r="DD101" s="940"/>
      <c r="DE101" s="940"/>
      <c r="DF101" s="941"/>
      <c r="DG101" s="939"/>
      <c r="DH101" s="940"/>
      <c r="DI101" s="940"/>
      <c r="DJ101" s="940"/>
      <c r="DK101" s="941"/>
      <c r="DL101" s="939"/>
      <c r="DM101" s="940"/>
      <c r="DN101" s="940"/>
      <c r="DO101" s="940"/>
      <c r="DP101" s="941"/>
      <c r="DQ101" s="939"/>
      <c r="DR101" s="940"/>
      <c r="DS101" s="940"/>
      <c r="DT101" s="940"/>
      <c r="DU101" s="941"/>
      <c r="DV101" s="936"/>
      <c r="DW101" s="937"/>
      <c r="DX101" s="937"/>
      <c r="DY101" s="937"/>
      <c r="DZ101" s="938"/>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394</v>
      </c>
      <c r="BR102" s="870" t="s">
        <v>427</v>
      </c>
      <c r="BS102" s="871"/>
      <c r="BT102" s="871"/>
      <c r="BU102" s="871"/>
      <c r="BV102" s="871"/>
      <c r="BW102" s="871"/>
      <c r="BX102" s="871"/>
      <c r="BY102" s="871"/>
      <c r="BZ102" s="871"/>
      <c r="CA102" s="871"/>
      <c r="CB102" s="871"/>
      <c r="CC102" s="871"/>
      <c r="CD102" s="871"/>
      <c r="CE102" s="871"/>
      <c r="CF102" s="871"/>
      <c r="CG102" s="872"/>
      <c r="CH102" s="968"/>
      <c r="CI102" s="969"/>
      <c r="CJ102" s="969"/>
      <c r="CK102" s="969"/>
      <c r="CL102" s="970"/>
      <c r="CM102" s="968"/>
      <c r="CN102" s="969"/>
      <c r="CO102" s="969"/>
      <c r="CP102" s="969"/>
      <c r="CQ102" s="970"/>
      <c r="CR102" s="971">
        <f>SUM(CR7:CV88)</f>
        <v>5</v>
      </c>
      <c r="CS102" s="929"/>
      <c r="CT102" s="929"/>
      <c r="CU102" s="929"/>
      <c r="CV102" s="972"/>
      <c r="CW102" s="971" t="s">
        <v>609</v>
      </c>
      <c r="CX102" s="929"/>
      <c r="CY102" s="929"/>
      <c r="CZ102" s="929"/>
      <c r="DA102" s="972"/>
      <c r="DB102" s="971" t="s">
        <v>609</v>
      </c>
      <c r="DC102" s="929"/>
      <c r="DD102" s="929"/>
      <c r="DE102" s="929"/>
      <c r="DF102" s="972"/>
      <c r="DG102" s="971">
        <f t="shared" ref="DG102" si="6">SUM(DG7:DK88)</f>
        <v>407</v>
      </c>
      <c r="DH102" s="929"/>
      <c r="DI102" s="929"/>
      <c r="DJ102" s="929"/>
      <c r="DK102" s="972"/>
      <c r="DL102" s="971" t="s">
        <v>609</v>
      </c>
      <c r="DM102" s="929"/>
      <c r="DN102" s="929"/>
      <c r="DO102" s="929"/>
      <c r="DP102" s="972"/>
      <c r="DQ102" s="971">
        <f t="shared" ref="DQ102" si="7">SUM(DQ7:DU88)</f>
        <v>22</v>
      </c>
      <c r="DR102" s="929"/>
      <c r="DS102" s="929"/>
      <c r="DT102" s="929"/>
      <c r="DU102" s="972"/>
      <c r="DV102" s="971" t="s">
        <v>609</v>
      </c>
      <c r="DW102" s="929"/>
      <c r="DX102" s="929"/>
      <c r="DY102" s="929"/>
      <c r="DZ102" s="930"/>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5" t="s">
        <v>428</v>
      </c>
      <c r="BR103" s="995"/>
      <c r="BS103" s="995"/>
      <c r="BT103" s="995"/>
      <c r="BU103" s="995"/>
      <c r="BV103" s="995"/>
      <c r="BW103" s="995"/>
      <c r="BX103" s="995"/>
      <c r="BY103" s="995"/>
      <c r="BZ103" s="995"/>
      <c r="CA103" s="995"/>
      <c r="CB103" s="995"/>
      <c r="CC103" s="995"/>
      <c r="CD103" s="995"/>
      <c r="CE103" s="995"/>
      <c r="CF103" s="995"/>
      <c r="CG103" s="995"/>
      <c r="CH103" s="995"/>
      <c r="CI103" s="995"/>
      <c r="CJ103" s="995"/>
      <c r="CK103" s="995"/>
      <c r="CL103" s="995"/>
      <c r="CM103" s="995"/>
      <c r="CN103" s="995"/>
      <c r="CO103" s="995"/>
      <c r="CP103" s="995"/>
      <c r="CQ103" s="995"/>
      <c r="CR103" s="995"/>
      <c r="CS103" s="995"/>
      <c r="CT103" s="995"/>
      <c r="CU103" s="995"/>
      <c r="CV103" s="995"/>
      <c r="CW103" s="995"/>
      <c r="CX103" s="995"/>
      <c r="CY103" s="995"/>
      <c r="CZ103" s="995"/>
      <c r="DA103" s="995"/>
      <c r="DB103" s="995"/>
      <c r="DC103" s="995"/>
      <c r="DD103" s="995"/>
      <c r="DE103" s="995"/>
      <c r="DF103" s="995"/>
      <c r="DG103" s="995"/>
      <c r="DH103" s="995"/>
      <c r="DI103" s="995"/>
      <c r="DJ103" s="995"/>
      <c r="DK103" s="995"/>
      <c r="DL103" s="995"/>
      <c r="DM103" s="995"/>
      <c r="DN103" s="995"/>
      <c r="DO103" s="995"/>
      <c r="DP103" s="995"/>
      <c r="DQ103" s="995"/>
      <c r="DR103" s="995"/>
      <c r="DS103" s="995"/>
      <c r="DT103" s="995"/>
      <c r="DU103" s="995"/>
      <c r="DV103" s="995"/>
      <c r="DW103" s="995"/>
      <c r="DX103" s="995"/>
      <c r="DY103" s="995"/>
      <c r="DZ103" s="995"/>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96" t="s">
        <v>429</v>
      </c>
      <c r="BR104" s="996"/>
      <c r="BS104" s="996"/>
      <c r="BT104" s="996"/>
      <c r="BU104" s="996"/>
      <c r="BV104" s="996"/>
      <c r="BW104" s="996"/>
      <c r="BX104" s="996"/>
      <c r="BY104" s="996"/>
      <c r="BZ104" s="996"/>
      <c r="CA104" s="996"/>
      <c r="CB104" s="996"/>
      <c r="CC104" s="996"/>
      <c r="CD104" s="996"/>
      <c r="CE104" s="996"/>
      <c r="CF104" s="996"/>
      <c r="CG104" s="996"/>
      <c r="CH104" s="996"/>
      <c r="CI104" s="996"/>
      <c r="CJ104" s="996"/>
      <c r="CK104" s="996"/>
      <c r="CL104" s="996"/>
      <c r="CM104" s="996"/>
      <c r="CN104" s="996"/>
      <c r="CO104" s="996"/>
      <c r="CP104" s="996"/>
      <c r="CQ104" s="996"/>
      <c r="CR104" s="996"/>
      <c r="CS104" s="996"/>
      <c r="CT104" s="996"/>
      <c r="CU104" s="996"/>
      <c r="CV104" s="996"/>
      <c r="CW104" s="996"/>
      <c r="CX104" s="996"/>
      <c r="CY104" s="996"/>
      <c r="CZ104" s="996"/>
      <c r="DA104" s="996"/>
      <c r="DB104" s="996"/>
      <c r="DC104" s="996"/>
      <c r="DD104" s="996"/>
      <c r="DE104" s="996"/>
      <c r="DF104" s="996"/>
      <c r="DG104" s="996"/>
      <c r="DH104" s="996"/>
      <c r="DI104" s="996"/>
      <c r="DJ104" s="996"/>
      <c r="DK104" s="996"/>
      <c r="DL104" s="996"/>
      <c r="DM104" s="996"/>
      <c r="DN104" s="996"/>
      <c r="DO104" s="996"/>
      <c r="DP104" s="996"/>
      <c r="DQ104" s="996"/>
      <c r="DR104" s="996"/>
      <c r="DS104" s="996"/>
      <c r="DT104" s="996"/>
      <c r="DU104" s="996"/>
      <c r="DV104" s="996"/>
      <c r="DW104" s="996"/>
      <c r="DX104" s="996"/>
      <c r="DY104" s="996"/>
      <c r="DZ104" s="996"/>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430</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431</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997" t="s">
        <v>432</v>
      </c>
      <c r="B108" s="998"/>
      <c r="C108" s="998"/>
      <c r="D108" s="998"/>
      <c r="E108" s="998"/>
      <c r="F108" s="998"/>
      <c r="G108" s="998"/>
      <c r="H108" s="998"/>
      <c r="I108" s="998"/>
      <c r="J108" s="998"/>
      <c r="K108" s="998"/>
      <c r="L108" s="998"/>
      <c r="M108" s="998"/>
      <c r="N108" s="998"/>
      <c r="O108" s="998"/>
      <c r="P108" s="998"/>
      <c r="Q108" s="998"/>
      <c r="R108" s="998"/>
      <c r="S108" s="998"/>
      <c r="T108" s="998"/>
      <c r="U108" s="998"/>
      <c r="V108" s="998"/>
      <c r="W108" s="998"/>
      <c r="X108" s="998"/>
      <c r="Y108" s="998"/>
      <c r="Z108" s="998"/>
      <c r="AA108" s="998"/>
      <c r="AB108" s="998"/>
      <c r="AC108" s="998"/>
      <c r="AD108" s="998"/>
      <c r="AE108" s="998"/>
      <c r="AF108" s="998"/>
      <c r="AG108" s="998"/>
      <c r="AH108" s="998"/>
      <c r="AI108" s="998"/>
      <c r="AJ108" s="998"/>
      <c r="AK108" s="998"/>
      <c r="AL108" s="998"/>
      <c r="AM108" s="998"/>
      <c r="AN108" s="998"/>
      <c r="AO108" s="998"/>
      <c r="AP108" s="998"/>
      <c r="AQ108" s="998"/>
      <c r="AR108" s="998"/>
      <c r="AS108" s="998"/>
      <c r="AT108" s="999"/>
      <c r="AU108" s="997" t="s">
        <v>433</v>
      </c>
      <c r="AV108" s="998"/>
      <c r="AW108" s="998"/>
      <c r="AX108" s="998"/>
      <c r="AY108" s="998"/>
      <c r="AZ108" s="998"/>
      <c r="BA108" s="998"/>
      <c r="BB108" s="998"/>
      <c r="BC108" s="998"/>
      <c r="BD108" s="998"/>
      <c r="BE108" s="998"/>
      <c r="BF108" s="998"/>
      <c r="BG108" s="998"/>
      <c r="BH108" s="998"/>
      <c r="BI108" s="998"/>
      <c r="BJ108" s="998"/>
      <c r="BK108" s="998"/>
      <c r="BL108" s="998"/>
      <c r="BM108" s="998"/>
      <c r="BN108" s="998"/>
      <c r="BO108" s="998"/>
      <c r="BP108" s="998"/>
      <c r="BQ108" s="998"/>
      <c r="BR108" s="998"/>
      <c r="BS108" s="998"/>
      <c r="BT108" s="998"/>
      <c r="BU108" s="998"/>
      <c r="BV108" s="998"/>
      <c r="BW108" s="998"/>
      <c r="BX108" s="998"/>
      <c r="BY108" s="998"/>
      <c r="BZ108" s="998"/>
      <c r="CA108" s="998"/>
      <c r="CB108" s="998"/>
      <c r="CC108" s="998"/>
      <c r="CD108" s="998"/>
      <c r="CE108" s="998"/>
      <c r="CF108" s="998"/>
      <c r="CG108" s="998"/>
      <c r="CH108" s="998"/>
      <c r="CI108" s="998"/>
      <c r="CJ108" s="998"/>
      <c r="CK108" s="998"/>
      <c r="CL108" s="998"/>
      <c r="CM108" s="998"/>
      <c r="CN108" s="998"/>
      <c r="CO108" s="998"/>
      <c r="CP108" s="998"/>
      <c r="CQ108" s="998"/>
      <c r="CR108" s="998"/>
      <c r="CS108" s="998"/>
      <c r="CT108" s="998"/>
      <c r="CU108" s="998"/>
      <c r="CV108" s="998"/>
      <c r="CW108" s="998"/>
      <c r="CX108" s="998"/>
      <c r="CY108" s="998"/>
      <c r="CZ108" s="998"/>
      <c r="DA108" s="998"/>
      <c r="DB108" s="998"/>
      <c r="DC108" s="998"/>
      <c r="DD108" s="998"/>
      <c r="DE108" s="998"/>
      <c r="DF108" s="998"/>
      <c r="DG108" s="998"/>
      <c r="DH108" s="998"/>
      <c r="DI108" s="998"/>
      <c r="DJ108" s="998"/>
      <c r="DK108" s="998"/>
      <c r="DL108" s="998"/>
      <c r="DM108" s="998"/>
      <c r="DN108" s="998"/>
      <c r="DO108" s="998"/>
      <c r="DP108" s="998"/>
      <c r="DQ108" s="998"/>
      <c r="DR108" s="998"/>
      <c r="DS108" s="998"/>
      <c r="DT108" s="998"/>
      <c r="DU108" s="998"/>
      <c r="DV108" s="998"/>
      <c r="DW108" s="998"/>
      <c r="DX108" s="998"/>
      <c r="DY108" s="998"/>
      <c r="DZ108" s="999"/>
    </row>
    <row r="109" spans="1:131" s="246" customFormat="1" ht="26.25" customHeight="1" x14ac:dyDescent="0.15">
      <c r="A109" s="993" t="s">
        <v>434</v>
      </c>
      <c r="B109" s="974"/>
      <c r="C109" s="974"/>
      <c r="D109" s="974"/>
      <c r="E109" s="974"/>
      <c r="F109" s="974"/>
      <c r="G109" s="974"/>
      <c r="H109" s="974"/>
      <c r="I109" s="974"/>
      <c r="J109" s="974"/>
      <c r="K109" s="974"/>
      <c r="L109" s="974"/>
      <c r="M109" s="974"/>
      <c r="N109" s="974"/>
      <c r="O109" s="974"/>
      <c r="P109" s="974"/>
      <c r="Q109" s="974"/>
      <c r="R109" s="974"/>
      <c r="S109" s="974"/>
      <c r="T109" s="974"/>
      <c r="U109" s="974"/>
      <c r="V109" s="974"/>
      <c r="W109" s="974"/>
      <c r="X109" s="974"/>
      <c r="Y109" s="974"/>
      <c r="Z109" s="975"/>
      <c r="AA109" s="973" t="s">
        <v>435</v>
      </c>
      <c r="AB109" s="974"/>
      <c r="AC109" s="974"/>
      <c r="AD109" s="974"/>
      <c r="AE109" s="975"/>
      <c r="AF109" s="973" t="s">
        <v>313</v>
      </c>
      <c r="AG109" s="974"/>
      <c r="AH109" s="974"/>
      <c r="AI109" s="974"/>
      <c r="AJ109" s="975"/>
      <c r="AK109" s="973" t="s">
        <v>312</v>
      </c>
      <c r="AL109" s="974"/>
      <c r="AM109" s="974"/>
      <c r="AN109" s="974"/>
      <c r="AO109" s="975"/>
      <c r="AP109" s="973" t="s">
        <v>436</v>
      </c>
      <c r="AQ109" s="974"/>
      <c r="AR109" s="974"/>
      <c r="AS109" s="974"/>
      <c r="AT109" s="976"/>
      <c r="AU109" s="993" t="s">
        <v>434</v>
      </c>
      <c r="AV109" s="974"/>
      <c r="AW109" s="974"/>
      <c r="AX109" s="974"/>
      <c r="AY109" s="974"/>
      <c r="AZ109" s="974"/>
      <c r="BA109" s="974"/>
      <c r="BB109" s="974"/>
      <c r="BC109" s="974"/>
      <c r="BD109" s="974"/>
      <c r="BE109" s="974"/>
      <c r="BF109" s="974"/>
      <c r="BG109" s="974"/>
      <c r="BH109" s="974"/>
      <c r="BI109" s="974"/>
      <c r="BJ109" s="974"/>
      <c r="BK109" s="974"/>
      <c r="BL109" s="974"/>
      <c r="BM109" s="974"/>
      <c r="BN109" s="974"/>
      <c r="BO109" s="974"/>
      <c r="BP109" s="975"/>
      <c r="BQ109" s="973" t="s">
        <v>435</v>
      </c>
      <c r="BR109" s="974"/>
      <c r="BS109" s="974"/>
      <c r="BT109" s="974"/>
      <c r="BU109" s="975"/>
      <c r="BV109" s="973" t="s">
        <v>313</v>
      </c>
      <c r="BW109" s="974"/>
      <c r="BX109" s="974"/>
      <c r="BY109" s="974"/>
      <c r="BZ109" s="975"/>
      <c r="CA109" s="973" t="s">
        <v>312</v>
      </c>
      <c r="CB109" s="974"/>
      <c r="CC109" s="974"/>
      <c r="CD109" s="974"/>
      <c r="CE109" s="975"/>
      <c r="CF109" s="994" t="s">
        <v>436</v>
      </c>
      <c r="CG109" s="994"/>
      <c r="CH109" s="994"/>
      <c r="CI109" s="994"/>
      <c r="CJ109" s="994"/>
      <c r="CK109" s="973" t="s">
        <v>437</v>
      </c>
      <c r="CL109" s="974"/>
      <c r="CM109" s="974"/>
      <c r="CN109" s="974"/>
      <c r="CO109" s="974"/>
      <c r="CP109" s="974"/>
      <c r="CQ109" s="974"/>
      <c r="CR109" s="974"/>
      <c r="CS109" s="974"/>
      <c r="CT109" s="974"/>
      <c r="CU109" s="974"/>
      <c r="CV109" s="974"/>
      <c r="CW109" s="974"/>
      <c r="CX109" s="974"/>
      <c r="CY109" s="974"/>
      <c r="CZ109" s="974"/>
      <c r="DA109" s="974"/>
      <c r="DB109" s="974"/>
      <c r="DC109" s="974"/>
      <c r="DD109" s="974"/>
      <c r="DE109" s="974"/>
      <c r="DF109" s="975"/>
      <c r="DG109" s="973" t="s">
        <v>435</v>
      </c>
      <c r="DH109" s="974"/>
      <c r="DI109" s="974"/>
      <c r="DJ109" s="974"/>
      <c r="DK109" s="975"/>
      <c r="DL109" s="973" t="s">
        <v>313</v>
      </c>
      <c r="DM109" s="974"/>
      <c r="DN109" s="974"/>
      <c r="DO109" s="974"/>
      <c r="DP109" s="975"/>
      <c r="DQ109" s="973" t="s">
        <v>312</v>
      </c>
      <c r="DR109" s="974"/>
      <c r="DS109" s="974"/>
      <c r="DT109" s="974"/>
      <c r="DU109" s="975"/>
      <c r="DV109" s="973" t="s">
        <v>436</v>
      </c>
      <c r="DW109" s="974"/>
      <c r="DX109" s="974"/>
      <c r="DY109" s="974"/>
      <c r="DZ109" s="976"/>
    </row>
    <row r="110" spans="1:131" s="246" customFormat="1" ht="26.25" customHeight="1" x14ac:dyDescent="0.15">
      <c r="A110" s="977" t="s">
        <v>438</v>
      </c>
      <c r="B110" s="978"/>
      <c r="C110" s="978"/>
      <c r="D110" s="978"/>
      <c r="E110" s="978"/>
      <c r="F110" s="978"/>
      <c r="G110" s="978"/>
      <c r="H110" s="978"/>
      <c r="I110" s="978"/>
      <c r="J110" s="978"/>
      <c r="K110" s="978"/>
      <c r="L110" s="978"/>
      <c r="M110" s="978"/>
      <c r="N110" s="978"/>
      <c r="O110" s="978"/>
      <c r="P110" s="978"/>
      <c r="Q110" s="978"/>
      <c r="R110" s="978"/>
      <c r="S110" s="978"/>
      <c r="T110" s="978"/>
      <c r="U110" s="978"/>
      <c r="V110" s="978"/>
      <c r="W110" s="978"/>
      <c r="X110" s="978"/>
      <c r="Y110" s="978"/>
      <c r="Z110" s="979"/>
      <c r="AA110" s="980">
        <v>2070973</v>
      </c>
      <c r="AB110" s="981"/>
      <c r="AC110" s="981"/>
      <c r="AD110" s="981"/>
      <c r="AE110" s="982"/>
      <c r="AF110" s="983">
        <v>2016278</v>
      </c>
      <c r="AG110" s="981"/>
      <c r="AH110" s="981"/>
      <c r="AI110" s="981"/>
      <c r="AJ110" s="982"/>
      <c r="AK110" s="983">
        <v>1920723</v>
      </c>
      <c r="AL110" s="981"/>
      <c r="AM110" s="981"/>
      <c r="AN110" s="981"/>
      <c r="AO110" s="982"/>
      <c r="AP110" s="984">
        <v>14.7</v>
      </c>
      <c r="AQ110" s="985"/>
      <c r="AR110" s="985"/>
      <c r="AS110" s="985"/>
      <c r="AT110" s="986"/>
      <c r="AU110" s="987" t="s">
        <v>73</v>
      </c>
      <c r="AV110" s="988"/>
      <c r="AW110" s="988"/>
      <c r="AX110" s="988"/>
      <c r="AY110" s="988"/>
      <c r="AZ110" s="1026" t="s">
        <v>439</v>
      </c>
      <c r="BA110" s="978"/>
      <c r="BB110" s="978"/>
      <c r="BC110" s="978"/>
      <c r="BD110" s="978"/>
      <c r="BE110" s="978"/>
      <c r="BF110" s="978"/>
      <c r="BG110" s="978"/>
      <c r="BH110" s="978"/>
      <c r="BI110" s="978"/>
      <c r="BJ110" s="978"/>
      <c r="BK110" s="978"/>
      <c r="BL110" s="978"/>
      <c r="BM110" s="978"/>
      <c r="BN110" s="978"/>
      <c r="BO110" s="978"/>
      <c r="BP110" s="979"/>
      <c r="BQ110" s="1012">
        <v>19437393</v>
      </c>
      <c r="BR110" s="1013"/>
      <c r="BS110" s="1013"/>
      <c r="BT110" s="1013"/>
      <c r="BU110" s="1013"/>
      <c r="BV110" s="1013">
        <v>18899498</v>
      </c>
      <c r="BW110" s="1013"/>
      <c r="BX110" s="1013"/>
      <c r="BY110" s="1013"/>
      <c r="BZ110" s="1013"/>
      <c r="CA110" s="1013">
        <v>19183344</v>
      </c>
      <c r="CB110" s="1013"/>
      <c r="CC110" s="1013"/>
      <c r="CD110" s="1013"/>
      <c r="CE110" s="1013"/>
      <c r="CF110" s="1027">
        <v>146.9</v>
      </c>
      <c r="CG110" s="1028"/>
      <c r="CH110" s="1028"/>
      <c r="CI110" s="1028"/>
      <c r="CJ110" s="1028"/>
      <c r="CK110" s="1029" t="s">
        <v>440</v>
      </c>
      <c r="CL110" s="1030"/>
      <c r="CM110" s="1009" t="s">
        <v>441</v>
      </c>
      <c r="CN110" s="1010"/>
      <c r="CO110" s="1010"/>
      <c r="CP110" s="1010"/>
      <c r="CQ110" s="1010"/>
      <c r="CR110" s="1010"/>
      <c r="CS110" s="1010"/>
      <c r="CT110" s="1010"/>
      <c r="CU110" s="1010"/>
      <c r="CV110" s="1010"/>
      <c r="CW110" s="1010"/>
      <c r="CX110" s="1010"/>
      <c r="CY110" s="1010"/>
      <c r="CZ110" s="1010"/>
      <c r="DA110" s="1010"/>
      <c r="DB110" s="1010"/>
      <c r="DC110" s="1010"/>
      <c r="DD110" s="1010"/>
      <c r="DE110" s="1010"/>
      <c r="DF110" s="1011"/>
      <c r="DG110" s="1012" t="s">
        <v>418</v>
      </c>
      <c r="DH110" s="1013"/>
      <c r="DI110" s="1013"/>
      <c r="DJ110" s="1013"/>
      <c r="DK110" s="1013"/>
      <c r="DL110" s="1013" t="s">
        <v>418</v>
      </c>
      <c r="DM110" s="1013"/>
      <c r="DN110" s="1013"/>
      <c r="DO110" s="1013"/>
      <c r="DP110" s="1013"/>
      <c r="DQ110" s="1013" t="s">
        <v>442</v>
      </c>
      <c r="DR110" s="1013"/>
      <c r="DS110" s="1013"/>
      <c r="DT110" s="1013"/>
      <c r="DU110" s="1013"/>
      <c r="DV110" s="1014" t="s">
        <v>418</v>
      </c>
      <c r="DW110" s="1014"/>
      <c r="DX110" s="1014"/>
      <c r="DY110" s="1014"/>
      <c r="DZ110" s="1015"/>
    </row>
    <row r="111" spans="1:131" s="246" customFormat="1" ht="26.25" customHeight="1" x14ac:dyDescent="0.15">
      <c r="A111" s="1016" t="s">
        <v>443</v>
      </c>
      <c r="B111" s="1017"/>
      <c r="C111" s="1017"/>
      <c r="D111" s="1017"/>
      <c r="E111" s="1017"/>
      <c r="F111" s="1017"/>
      <c r="G111" s="1017"/>
      <c r="H111" s="1017"/>
      <c r="I111" s="1017"/>
      <c r="J111" s="1017"/>
      <c r="K111" s="1017"/>
      <c r="L111" s="1017"/>
      <c r="M111" s="1017"/>
      <c r="N111" s="1017"/>
      <c r="O111" s="1017"/>
      <c r="P111" s="1017"/>
      <c r="Q111" s="1017"/>
      <c r="R111" s="1017"/>
      <c r="S111" s="1017"/>
      <c r="T111" s="1017"/>
      <c r="U111" s="1017"/>
      <c r="V111" s="1017"/>
      <c r="W111" s="1017"/>
      <c r="X111" s="1017"/>
      <c r="Y111" s="1017"/>
      <c r="Z111" s="1018"/>
      <c r="AA111" s="1019" t="s">
        <v>149</v>
      </c>
      <c r="AB111" s="1020"/>
      <c r="AC111" s="1020"/>
      <c r="AD111" s="1020"/>
      <c r="AE111" s="1021"/>
      <c r="AF111" s="1022" t="s">
        <v>444</v>
      </c>
      <c r="AG111" s="1020"/>
      <c r="AH111" s="1020"/>
      <c r="AI111" s="1020"/>
      <c r="AJ111" s="1021"/>
      <c r="AK111" s="1022" t="s">
        <v>418</v>
      </c>
      <c r="AL111" s="1020"/>
      <c r="AM111" s="1020"/>
      <c r="AN111" s="1020"/>
      <c r="AO111" s="1021"/>
      <c r="AP111" s="1023" t="s">
        <v>445</v>
      </c>
      <c r="AQ111" s="1024"/>
      <c r="AR111" s="1024"/>
      <c r="AS111" s="1024"/>
      <c r="AT111" s="1025"/>
      <c r="AU111" s="989"/>
      <c r="AV111" s="990"/>
      <c r="AW111" s="990"/>
      <c r="AX111" s="990"/>
      <c r="AY111" s="990"/>
      <c r="AZ111" s="1035" t="s">
        <v>446</v>
      </c>
      <c r="BA111" s="1036"/>
      <c r="BB111" s="1036"/>
      <c r="BC111" s="1036"/>
      <c r="BD111" s="1036"/>
      <c r="BE111" s="1036"/>
      <c r="BF111" s="1036"/>
      <c r="BG111" s="1036"/>
      <c r="BH111" s="1036"/>
      <c r="BI111" s="1036"/>
      <c r="BJ111" s="1036"/>
      <c r="BK111" s="1036"/>
      <c r="BL111" s="1036"/>
      <c r="BM111" s="1036"/>
      <c r="BN111" s="1036"/>
      <c r="BO111" s="1036"/>
      <c r="BP111" s="1037"/>
      <c r="BQ111" s="1005">
        <v>639047</v>
      </c>
      <c r="BR111" s="1006"/>
      <c r="BS111" s="1006"/>
      <c r="BT111" s="1006"/>
      <c r="BU111" s="1006"/>
      <c r="BV111" s="1006">
        <v>626262</v>
      </c>
      <c r="BW111" s="1006"/>
      <c r="BX111" s="1006"/>
      <c r="BY111" s="1006"/>
      <c r="BZ111" s="1006"/>
      <c r="CA111" s="1006">
        <v>302197</v>
      </c>
      <c r="CB111" s="1006"/>
      <c r="CC111" s="1006"/>
      <c r="CD111" s="1006"/>
      <c r="CE111" s="1006"/>
      <c r="CF111" s="1000">
        <v>2.2999999999999998</v>
      </c>
      <c r="CG111" s="1001"/>
      <c r="CH111" s="1001"/>
      <c r="CI111" s="1001"/>
      <c r="CJ111" s="1001"/>
      <c r="CK111" s="1031"/>
      <c r="CL111" s="1032"/>
      <c r="CM111" s="1002" t="s">
        <v>447</v>
      </c>
      <c r="CN111" s="1003"/>
      <c r="CO111" s="1003"/>
      <c r="CP111" s="1003"/>
      <c r="CQ111" s="1003"/>
      <c r="CR111" s="1003"/>
      <c r="CS111" s="1003"/>
      <c r="CT111" s="1003"/>
      <c r="CU111" s="1003"/>
      <c r="CV111" s="1003"/>
      <c r="CW111" s="1003"/>
      <c r="CX111" s="1003"/>
      <c r="CY111" s="1003"/>
      <c r="CZ111" s="1003"/>
      <c r="DA111" s="1003"/>
      <c r="DB111" s="1003"/>
      <c r="DC111" s="1003"/>
      <c r="DD111" s="1003"/>
      <c r="DE111" s="1003"/>
      <c r="DF111" s="1004"/>
      <c r="DG111" s="1005" t="s">
        <v>418</v>
      </c>
      <c r="DH111" s="1006"/>
      <c r="DI111" s="1006"/>
      <c r="DJ111" s="1006"/>
      <c r="DK111" s="1006"/>
      <c r="DL111" s="1006" t="s">
        <v>445</v>
      </c>
      <c r="DM111" s="1006"/>
      <c r="DN111" s="1006"/>
      <c r="DO111" s="1006"/>
      <c r="DP111" s="1006"/>
      <c r="DQ111" s="1006" t="s">
        <v>418</v>
      </c>
      <c r="DR111" s="1006"/>
      <c r="DS111" s="1006"/>
      <c r="DT111" s="1006"/>
      <c r="DU111" s="1006"/>
      <c r="DV111" s="1007" t="s">
        <v>418</v>
      </c>
      <c r="DW111" s="1007"/>
      <c r="DX111" s="1007"/>
      <c r="DY111" s="1007"/>
      <c r="DZ111" s="1008"/>
    </row>
    <row r="112" spans="1:131" s="246" customFormat="1" ht="26.25" customHeight="1" x14ac:dyDescent="0.15">
      <c r="A112" s="1038" t="s">
        <v>448</v>
      </c>
      <c r="B112" s="1039"/>
      <c r="C112" s="1036" t="s">
        <v>449</v>
      </c>
      <c r="D112" s="1036"/>
      <c r="E112" s="1036"/>
      <c r="F112" s="1036"/>
      <c r="G112" s="1036"/>
      <c r="H112" s="1036"/>
      <c r="I112" s="1036"/>
      <c r="J112" s="1036"/>
      <c r="K112" s="1036"/>
      <c r="L112" s="1036"/>
      <c r="M112" s="1036"/>
      <c r="N112" s="1036"/>
      <c r="O112" s="1036"/>
      <c r="P112" s="1036"/>
      <c r="Q112" s="1036"/>
      <c r="R112" s="1036"/>
      <c r="S112" s="1036"/>
      <c r="T112" s="1036"/>
      <c r="U112" s="1036"/>
      <c r="V112" s="1036"/>
      <c r="W112" s="1036"/>
      <c r="X112" s="1036"/>
      <c r="Y112" s="1036"/>
      <c r="Z112" s="1037"/>
      <c r="AA112" s="1044" t="s">
        <v>418</v>
      </c>
      <c r="AB112" s="1045"/>
      <c r="AC112" s="1045"/>
      <c r="AD112" s="1045"/>
      <c r="AE112" s="1046"/>
      <c r="AF112" s="1047" t="s">
        <v>450</v>
      </c>
      <c r="AG112" s="1045"/>
      <c r="AH112" s="1045"/>
      <c r="AI112" s="1045"/>
      <c r="AJ112" s="1046"/>
      <c r="AK112" s="1047" t="s">
        <v>451</v>
      </c>
      <c r="AL112" s="1045"/>
      <c r="AM112" s="1045"/>
      <c r="AN112" s="1045"/>
      <c r="AO112" s="1046"/>
      <c r="AP112" s="1048" t="s">
        <v>444</v>
      </c>
      <c r="AQ112" s="1049"/>
      <c r="AR112" s="1049"/>
      <c r="AS112" s="1049"/>
      <c r="AT112" s="1050"/>
      <c r="AU112" s="989"/>
      <c r="AV112" s="990"/>
      <c r="AW112" s="990"/>
      <c r="AX112" s="990"/>
      <c r="AY112" s="990"/>
      <c r="AZ112" s="1035" t="s">
        <v>452</v>
      </c>
      <c r="BA112" s="1036"/>
      <c r="BB112" s="1036"/>
      <c r="BC112" s="1036"/>
      <c r="BD112" s="1036"/>
      <c r="BE112" s="1036"/>
      <c r="BF112" s="1036"/>
      <c r="BG112" s="1036"/>
      <c r="BH112" s="1036"/>
      <c r="BI112" s="1036"/>
      <c r="BJ112" s="1036"/>
      <c r="BK112" s="1036"/>
      <c r="BL112" s="1036"/>
      <c r="BM112" s="1036"/>
      <c r="BN112" s="1036"/>
      <c r="BO112" s="1036"/>
      <c r="BP112" s="1037"/>
      <c r="BQ112" s="1005">
        <v>13267476</v>
      </c>
      <c r="BR112" s="1006"/>
      <c r="BS112" s="1006"/>
      <c r="BT112" s="1006"/>
      <c r="BU112" s="1006"/>
      <c r="BV112" s="1006">
        <v>12279417</v>
      </c>
      <c r="BW112" s="1006"/>
      <c r="BX112" s="1006"/>
      <c r="BY112" s="1006"/>
      <c r="BZ112" s="1006"/>
      <c r="CA112" s="1006">
        <v>11509347</v>
      </c>
      <c r="CB112" s="1006"/>
      <c r="CC112" s="1006"/>
      <c r="CD112" s="1006"/>
      <c r="CE112" s="1006"/>
      <c r="CF112" s="1000">
        <v>88.1</v>
      </c>
      <c r="CG112" s="1001"/>
      <c r="CH112" s="1001"/>
      <c r="CI112" s="1001"/>
      <c r="CJ112" s="1001"/>
      <c r="CK112" s="1031"/>
      <c r="CL112" s="1032"/>
      <c r="CM112" s="1002" t="s">
        <v>453</v>
      </c>
      <c r="CN112" s="1003"/>
      <c r="CO112" s="1003"/>
      <c r="CP112" s="1003"/>
      <c r="CQ112" s="1003"/>
      <c r="CR112" s="1003"/>
      <c r="CS112" s="1003"/>
      <c r="CT112" s="1003"/>
      <c r="CU112" s="1003"/>
      <c r="CV112" s="1003"/>
      <c r="CW112" s="1003"/>
      <c r="CX112" s="1003"/>
      <c r="CY112" s="1003"/>
      <c r="CZ112" s="1003"/>
      <c r="DA112" s="1003"/>
      <c r="DB112" s="1003"/>
      <c r="DC112" s="1003"/>
      <c r="DD112" s="1003"/>
      <c r="DE112" s="1003"/>
      <c r="DF112" s="1004"/>
      <c r="DG112" s="1005" t="s">
        <v>418</v>
      </c>
      <c r="DH112" s="1006"/>
      <c r="DI112" s="1006"/>
      <c r="DJ112" s="1006"/>
      <c r="DK112" s="1006"/>
      <c r="DL112" s="1006" t="s">
        <v>418</v>
      </c>
      <c r="DM112" s="1006"/>
      <c r="DN112" s="1006"/>
      <c r="DO112" s="1006"/>
      <c r="DP112" s="1006"/>
      <c r="DQ112" s="1006" t="s">
        <v>418</v>
      </c>
      <c r="DR112" s="1006"/>
      <c r="DS112" s="1006"/>
      <c r="DT112" s="1006"/>
      <c r="DU112" s="1006"/>
      <c r="DV112" s="1007" t="s">
        <v>418</v>
      </c>
      <c r="DW112" s="1007"/>
      <c r="DX112" s="1007"/>
      <c r="DY112" s="1007"/>
      <c r="DZ112" s="1008"/>
    </row>
    <row r="113" spans="1:130" s="246" customFormat="1" ht="26.25" customHeight="1" x14ac:dyDescent="0.15">
      <c r="A113" s="1040"/>
      <c r="B113" s="1041"/>
      <c r="C113" s="1036" t="s">
        <v>454</v>
      </c>
      <c r="D113" s="1036"/>
      <c r="E113" s="1036"/>
      <c r="F113" s="1036"/>
      <c r="G113" s="1036"/>
      <c r="H113" s="1036"/>
      <c r="I113" s="1036"/>
      <c r="J113" s="1036"/>
      <c r="K113" s="1036"/>
      <c r="L113" s="1036"/>
      <c r="M113" s="1036"/>
      <c r="N113" s="1036"/>
      <c r="O113" s="1036"/>
      <c r="P113" s="1036"/>
      <c r="Q113" s="1036"/>
      <c r="R113" s="1036"/>
      <c r="S113" s="1036"/>
      <c r="T113" s="1036"/>
      <c r="U113" s="1036"/>
      <c r="V113" s="1036"/>
      <c r="W113" s="1036"/>
      <c r="X113" s="1036"/>
      <c r="Y113" s="1036"/>
      <c r="Z113" s="1037"/>
      <c r="AA113" s="1019">
        <v>843754</v>
      </c>
      <c r="AB113" s="1020"/>
      <c r="AC113" s="1020"/>
      <c r="AD113" s="1020"/>
      <c r="AE113" s="1021"/>
      <c r="AF113" s="1022">
        <v>858603</v>
      </c>
      <c r="AG113" s="1020"/>
      <c r="AH113" s="1020"/>
      <c r="AI113" s="1020"/>
      <c r="AJ113" s="1021"/>
      <c r="AK113" s="1022">
        <v>844939</v>
      </c>
      <c r="AL113" s="1020"/>
      <c r="AM113" s="1020"/>
      <c r="AN113" s="1020"/>
      <c r="AO113" s="1021"/>
      <c r="AP113" s="1023">
        <v>6.5</v>
      </c>
      <c r="AQ113" s="1024"/>
      <c r="AR113" s="1024"/>
      <c r="AS113" s="1024"/>
      <c r="AT113" s="1025"/>
      <c r="AU113" s="989"/>
      <c r="AV113" s="990"/>
      <c r="AW113" s="990"/>
      <c r="AX113" s="990"/>
      <c r="AY113" s="990"/>
      <c r="AZ113" s="1035" t="s">
        <v>455</v>
      </c>
      <c r="BA113" s="1036"/>
      <c r="BB113" s="1036"/>
      <c r="BC113" s="1036"/>
      <c r="BD113" s="1036"/>
      <c r="BE113" s="1036"/>
      <c r="BF113" s="1036"/>
      <c r="BG113" s="1036"/>
      <c r="BH113" s="1036"/>
      <c r="BI113" s="1036"/>
      <c r="BJ113" s="1036"/>
      <c r="BK113" s="1036"/>
      <c r="BL113" s="1036"/>
      <c r="BM113" s="1036"/>
      <c r="BN113" s="1036"/>
      <c r="BO113" s="1036"/>
      <c r="BP113" s="1037"/>
      <c r="BQ113" s="1005">
        <v>836288</v>
      </c>
      <c r="BR113" s="1006"/>
      <c r="BS113" s="1006"/>
      <c r="BT113" s="1006"/>
      <c r="BU113" s="1006"/>
      <c r="BV113" s="1006">
        <v>642768</v>
      </c>
      <c r="BW113" s="1006"/>
      <c r="BX113" s="1006"/>
      <c r="BY113" s="1006"/>
      <c r="BZ113" s="1006"/>
      <c r="CA113" s="1006">
        <v>706427</v>
      </c>
      <c r="CB113" s="1006"/>
      <c r="CC113" s="1006"/>
      <c r="CD113" s="1006"/>
      <c r="CE113" s="1006"/>
      <c r="CF113" s="1000">
        <v>5.4</v>
      </c>
      <c r="CG113" s="1001"/>
      <c r="CH113" s="1001"/>
      <c r="CI113" s="1001"/>
      <c r="CJ113" s="1001"/>
      <c r="CK113" s="1031"/>
      <c r="CL113" s="1032"/>
      <c r="CM113" s="1002" t="s">
        <v>456</v>
      </c>
      <c r="CN113" s="1003"/>
      <c r="CO113" s="1003"/>
      <c r="CP113" s="1003"/>
      <c r="CQ113" s="1003"/>
      <c r="CR113" s="1003"/>
      <c r="CS113" s="1003"/>
      <c r="CT113" s="1003"/>
      <c r="CU113" s="1003"/>
      <c r="CV113" s="1003"/>
      <c r="CW113" s="1003"/>
      <c r="CX113" s="1003"/>
      <c r="CY113" s="1003"/>
      <c r="CZ113" s="1003"/>
      <c r="DA113" s="1003"/>
      <c r="DB113" s="1003"/>
      <c r="DC113" s="1003"/>
      <c r="DD113" s="1003"/>
      <c r="DE113" s="1003"/>
      <c r="DF113" s="1004"/>
      <c r="DG113" s="1044" t="s">
        <v>457</v>
      </c>
      <c r="DH113" s="1045"/>
      <c r="DI113" s="1045"/>
      <c r="DJ113" s="1045"/>
      <c r="DK113" s="1046"/>
      <c r="DL113" s="1047" t="s">
        <v>458</v>
      </c>
      <c r="DM113" s="1045"/>
      <c r="DN113" s="1045"/>
      <c r="DO113" s="1045"/>
      <c r="DP113" s="1046"/>
      <c r="DQ113" s="1047" t="s">
        <v>444</v>
      </c>
      <c r="DR113" s="1045"/>
      <c r="DS113" s="1045"/>
      <c r="DT113" s="1045"/>
      <c r="DU113" s="1046"/>
      <c r="DV113" s="1048" t="s">
        <v>149</v>
      </c>
      <c r="DW113" s="1049"/>
      <c r="DX113" s="1049"/>
      <c r="DY113" s="1049"/>
      <c r="DZ113" s="1050"/>
    </row>
    <row r="114" spans="1:130" s="246" customFormat="1" ht="26.25" customHeight="1" x14ac:dyDescent="0.15">
      <c r="A114" s="1040"/>
      <c r="B114" s="1041"/>
      <c r="C114" s="1036" t="s">
        <v>459</v>
      </c>
      <c r="D114" s="1036"/>
      <c r="E114" s="1036"/>
      <c r="F114" s="1036"/>
      <c r="G114" s="1036"/>
      <c r="H114" s="1036"/>
      <c r="I114" s="1036"/>
      <c r="J114" s="1036"/>
      <c r="K114" s="1036"/>
      <c r="L114" s="1036"/>
      <c r="M114" s="1036"/>
      <c r="N114" s="1036"/>
      <c r="O114" s="1036"/>
      <c r="P114" s="1036"/>
      <c r="Q114" s="1036"/>
      <c r="R114" s="1036"/>
      <c r="S114" s="1036"/>
      <c r="T114" s="1036"/>
      <c r="U114" s="1036"/>
      <c r="V114" s="1036"/>
      <c r="W114" s="1036"/>
      <c r="X114" s="1036"/>
      <c r="Y114" s="1036"/>
      <c r="Z114" s="1037"/>
      <c r="AA114" s="1044">
        <v>281418</v>
      </c>
      <c r="AB114" s="1045"/>
      <c r="AC114" s="1045"/>
      <c r="AD114" s="1045"/>
      <c r="AE114" s="1046"/>
      <c r="AF114" s="1047">
        <v>272520</v>
      </c>
      <c r="AG114" s="1045"/>
      <c r="AH114" s="1045"/>
      <c r="AI114" s="1045"/>
      <c r="AJ114" s="1046"/>
      <c r="AK114" s="1047">
        <v>178258</v>
      </c>
      <c r="AL114" s="1045"/>
      <c r="AM114" s="1045"/>
      <c r="AN114" s="1045"/>
      <c r="AO114" s="1046"/>
      <c r="AP114" s="1048">
        <v>1.4</v>
      </c>
      <c r="AQ114" s="1049"/>
      <c r="AR114" s="1049"/>
      <c r="AS114" s="1049"/>
      <c r="AT114" s="1050"/>
      <c r="AU114" s="989"/>
      <c r="AV114" s="990"/>
      <c r="AW114" s="990"/>
      <c r="AX114" s="990"/>
      <c r="AY114" s="990"/>
      <c r="AZ114" s="1035" t="s">
        <v>460</v>
      </c>
      <c r="BA114" s="1036"/>
      <c r="BB114" s="1036"/>
      <c r="BC114" s="1036"/>
      <c r="BD114" s="1036"/>
      <c r="BE114" s="1036"/>
      <c r="BF114" s="1036"/>
      <c r="BG114" s="1036"/>
      <c r="BH114" s="1036"/>
      <c r="BI114" s="1036"/>
      <c r="BJ114" s="1036"/>
      <c r="BK114" s="1036"/>
      <c r="BL114" s="1036"/>
      <c r="BM114" s="1036"/>
      <c r="BN114" s="1036"/>
      <c r="BO114" s="1036"/>
      <c r="BP114" s="1037"/>
      <c r="BQ114" s="1005">
        <v>2845901</v>
      </c>
      <c r="BR114" s="1006"/>
      <c r="BS114" s="1006"/>
      <c r="BT114" s="1006"/>
      <c r="BU114" s="1006"/>
      <c r="BV114" s="1006">
        <v>2647626</v>
      </c>
      <c r="BW114" s="1006"/>
      <c r="BX114" s="1006"/>
      <c r="BY114" s="1006"/>
      <c r="BZ114" s="1006"/>
      <c r="CA114" s="1006">
        <v>2722787</v>
      </c>
      <c r="CB114" s="1006"/>
      <c r="CC114" s="1006"/>
      <c r="CD114" s="1006"/>
      <c r="CE114" s="1006"/>
      <c r="CF114" s="1000">
        <v>20.8</v>
      </c>
      <c r="CG114" s="1001"/>
      <c r="CH114" s="1001"/>
      <c r="CI114" s="1001"/>
      <c r="CJ114" s="1001"/>
      <c r="CK114" s="1031"/>
      <c r="CL114" s="1032"/>
      <c r="CM114" s="1002" t="s">
        <v>461</v>
      </c>
      <c r="CN114" s="1003"/>
      <c r="CO114" s="1003"/>
      <c r="CP114" s="1003"/>
      <c r="CQ114" s="1003"/>
      <c r="CR114" s="1003"/>
      <c r="CS114" s="1003"/>
      <c r="CT114" s="1003"/>
      <c r="CU114" s="1003"/>
      <c r="CV114" s="1003"/>
      <c r="CW114" s="1003"/>
      <c r="CX114" s="1003"/>
      <c r="CY114" s="1003"/>
      <c r="CZ114" s="1003"/>
      <c r="DA114" s="1003"/>
      <c r="DB114" s="1003"/>
      <c r="DC114" s="1003"/>
      <c r="DD114" s="1003"/>
      <c r="DE114" s="1003"/>
      <c r="DF114" s="1004"/>
      <c r="DG114" s="1044" t="s">
        <v>149</v>
      </c>
      <c r="DH114" s="1045"/>
      <c r="DI114" s="1045"/>
      <c r="DJ114" s="1045"/>
      <c r="DK114" s="1046"/>
      <c r="DL114" s="1047" t="s">
        <v>462</v>
      </c>
      <c r="DM114" s="1045"/>
      <c r="DN114" s="1045"/>
      <c r="DO114" s="1045"/>
      <c r="DP114" s="1046"/>
      <c r="DQ114" s="1047" t="s">
        <v>149</v>
      </c>
      <c r="DR114" s="1045"/>
      <c r="DS114" s="1045"/>
      <c r="DT114" s="1045"/>
      <c r="DU114" s="1046"/>
      <c r="DV114" s="1048" t="s">
        <v>442</v>
      </c>
      <c r="DW114" s="1049"/>
      <c r="DX114" s="1049"/>
      <c r="DY114" s="1049"/>
      <c r="DZ114" s="1050"/>
    </row>
    <row r="115" spans="1:130" s="246" customFormat="1" ht="26.25" customHeight="1" x14ac:dyDescent="0.15">
      <c r="A115" s="1040"/>
      <c r="B115" s="1041"/>
      <c r="C115" s="1036" t="s">
        <v>463</v>
      </c>
      <c r="D115" s="1036"/>
      <c r="E115" s="1036"/>
      <c r="F115" s="1036"/>
      <c r="G115" s="1036"/>
      <c r="H115" s="1036"/>
      <c r="I115" s="1036"/>
      <c r="J115" s="1036"/>
      <c r="K115" s="1036"/>
      <c r="L115" s="1036"/>
      <c r="M115" s="1036"/>
      <c r="N115" s="1036"/>
      <c r="O115" s="1036"/>
      <c r="P115" s="1036"/>
      <c r="Q115" s="1036"/>
      <c r="R115" s="1036"/>
      <c r="S115" s="1036"/>
      <c r="T115" s="1036"/>
      <c r="U115" s="1036"/>
      <c r="V115" s="1036"/>
      <c r="W115" s="1036"/>
      <c r="X115" s="1036"/>
      <c r="Y115" s="1036"/>
      <c r="Z115" s="1037"/>
      <c r="AA115" s="1019" t="s">
        <v>451</v>
      </c>
      <c r="AB115" s="1020"/>
      <c r="AC115" s="1020"/>
      <c r="AD115" s="1020"/>
      <c r="AE115" s="1021"/>
      <c r="AF115" s="1022" t="s">
        <v>418</v>
      </c>
      <c r="AG115" s="1020"/>
      <c r="AH115" s="1020"/>
      <c r="AI115" s="1020"/>
      <c r="AJ115" s="1021"/>
      <c r="AK115" s="1022" t="s">
        <v>418</v>
      </c>
      <c r="AL115" s="1020"/>
      <c r="AM115" s="1020"/>
      <c r="AN115" s="1020"/>
      <c r="AO115" s="1021"/>
      <c r="AP115" s="1023" t="s">
        <v>445</v>
      </c>
      <c r="AQ115" s="1024"/>
      <c r="AR115" s="1024"/>
      <c r="AS115" s="1024"/>
      <c r="AT115" s="1025"/>
      <c r="AU115" s="989"/>
      <c r="AV115" s="990"/>
      <c r="AW115" s="990"/>
      <c r="AX115" s="990"/>
      <c r="AY115" s="990"/>
      <c r="AZ115" s="1035" t="s">
        <v>464</v>
      </c>
      <c r="BA115" s="1036"/>
      <c r="BB115" s="1036"/>
      <c r="BC115" s="1036"/>
      <c r="BD115" s="1036"/>
      <c r="BE115" s="1036"/>
      <c r="BF115" s="1036"/>
      <c r="BG115" s="1036"/>
      <c r="BH115" s="1036"/>
      <c r="BI115" s="1036"/>
      <c r="BJ115" s="1036"/>
      <c r="BK115" s="1036"/>
      <c r="BL115" s="1036"/>
      <c r="BM115" s="1036"/>
      <c r="BN115" s="1036"/>
      <c r="BO115" s="1036"/>
      <c r="BP115" s="1037"/>
      <c r="BQ115" s="1005">
        <v>101501</v>
      </c>
      <c r="BR115" s="1006"/>
      <c r="BS115" s="1006"/>
      <c r="BT115" s="1006"/>
      <c r="BU115" s="1006"/>
      <c r="BV115" s="1006">
        <v>100923</v>
      </c>
      <c r="BW115" s="1006"/>
      <c r="BX115" s="1006"/>
      <c r="BY115" s="1006"/>
      <c r="BZ115" s="1006"/>
      <c r="CA115" s="1006">
        <v>21911</v>
      </c>
      <c r="CB115" s="1006"/>
      <c r="CC115" s="1006"/>
      <c r="CD115" s="1006"/>
      <c r="CE115" s="1006"/>
      <c r="CF115" s="1000">
        <v>0.2</v>
      </c>
      <c r="CG115" s="1001"/>
      <c r="CH115" s="1001"/>
      <c r="CI115" s="1001"/>
      <c r="CJ115" s="1001"/>
      <c r="CK115" s="1031"/>
      <c r="CL115" s="1032"/>
      <c r="CM115" s="1035" t="s">
        <v>465</v>
      </c>
      <c r="CN115" s="1056"/>
      <c r="CO115" s="1056"/>
      <c r="CP115" s="1056"/>
      <c r="CQ115" s="1056"/>
      <c r="CR115" s="1056"/>
      <c r="CS115" s="1056"/>
      <c r="CT115" s="1056"/>
      <c r="CU115" s="1056"/>
      <c r="CV115" s="1056"/>
      <c r="CW115" s="1056"/>
      <c r="CX115" s="1056"/>
      <c r="CY115" s="1056"/>
      <c r="CZ115" s="1056"/>
      <c r="DA115" s="1056"/>
      <c r="DB115" s="1056"/>
      <c r="DC115" s="1056"/>
      <c r="DD115" s="1056"/>
      <c r="DE115" s="1056"/>
      <c r="DF115" s="1037"/>
      <c r="DG115" s="1044">
        <v>639047</v>
      </c>
      <c r="DH115" s="1045"/>
      <c r="DI115" s="1045"/>
      <c r="DJ115" s="1045"/>
      <c r="DK115" s="1046"/>
      <c r="DL115" s="1047">
        <v>626262</v>
      </c>
      <c r="DM115" s="1045"/>
      <c r="DN115" s="1045"/>
      <c r="DO115" s="1045"/>
      <c r="DP115" s="1046"/>
      <c r="DQ115" s="1047">
        <v>302197</v>
      </c>
      <c r="DR115" s="1045"/>
      <c r="DS115" s="1045"/>
      <c r="DT115" s="1045"/>
      <c r="DU115" s="1046"/>
      <c r="DV115" s="1048">
        <v>2.2999999999999998</v>
      </c>
      <c r="DW115" s="1049"/>
      <c r="DX115" s="1049"/>
      <c r="DY115" s="1049"/>
      <c r="DZ115" s="1050"/>
    </row>
    <row r="116" spans="1:130" s="246" customFormat="1" ht="26.25" customHeight="1" x14ac:dyDescent="0.15">
      <c r="A116" s="1042"/>
      <c r="B116" s="1043"/>
      <c r="C116" s="1051" t="s">
        <v>466</v>
      </c>
      <c r="D116" s="1051"/>
      <c r="E116" s="1051"/>
      <c r="F116" s="1051"/>
      <c r="G116" s="1051"/>
      <c r="H116" s="1051"/>
      <c r="I116" s="1051"/>
      <c r="J116" s="1051"/>
      <c r="K116" s="1051"/>
      <c r="L116" s="1051"/>
      <c r="M116" s="1051"/>
      <c r="N116" s="1051"/>
      <c r="O116" s="1051"/>
      <c r="P116" s="1051"/>
      <c r="Q116" s="1051"/>
      <c r="R116" s="1051"/>
      <c r="S116" s="1051"/>
      <c r="T116" s="1051"/>
      <c r="U116" s="1051"/>
      <c r="V116" s="1051"/>
      <c r="W116" s="1051"/>
      <c r="X116" s="1051"/>
      <c r="Y116" s="1051"/>
      <c r="Z116" s="1052"/>
      <c r="AA116" s="1044">
        <v>189</v>
      </c>
      <c r="AB116" s="1045"/>
      <c r="AC116" s="1045"/>
      <c r="AD116" s="1045"/>
      <c r="AE116" s="1046"/>
      <c r="AF116" s="1047" t="s">
        <v>457</v>
      </c>
      <c r="AG116" s="1045"/>
      <c r="AH116" s="1045"/>
      <c r="AI116" s="1045"/>
      <c r="AJ116" s="1046"/>
      <c r="AK116" s="1047" t="s">
        <v>149</v>
      </c>
      <c r="AL116" s="1045"/>
      <c r="AM116" s="1045"/>
      <c r="AN116" s="1045"/>
      <c r="AO116" s="1046"/>
      <c r="AP116" s="1048" t="s">
        <v>418</v>
      </c>
      <c r="AQ116" s="1049"/>
      <c r="AR116" s="1049"/>
      <c r="AS116" s="1049"/>
      <c r="AT116" s="1050"/>
      <c r="AU116" s="989"/>
      <c r="AV116" s="990"/>
      <c r="AW116" s="990"/>
      <c r="AX116" s="990"/>
      <c r="AY116" s="990"/>
      <c r="AZ116" s="1053" t="s">
        <v>467</v>
      </c>
      <c r="BA116" s="1054"/>
      <c r="BB116" s="1054"/>
      <c r="BC116" s="1054"/>
      <c r="BD116" s="1054"/>
      <c r="BE116" s="1054"/>
      <c r="BF116" s="1054"/>
      <c r="BG116" s="1054"/>
      <c r="BH116" s="1054"/>
      <c r="BI116" s="1054"/>
      <c r="BJ116" s="1054"/>
      <c r="BK116" s="1054"/>
      <c r="BL116" s="1054"/>
      <c r="BM116" s="1054"/>
      <c r="BN116" s="1054"/>
      <c r="BO116" s="1054"/>
      <c r="BP116" s="1055"/>
      <c r="BQ116" s="1005" t="s">
        <v>149</v>
      </c>
      <c r="BR116" s="1006"/>
      <c r="BS116" s="1006"/>
      <c r="BT116" s="1006"/>
      <c r="BU116" s="1006"/>
      <c r="BV116" s="1006" t="s">
        <v>450</v>
      </c>
      <c r="BW116" s="1006"/>
      <c r="BX116" s="1006"/>
      <c r="BY116" s="1006"/>
      <c r="BZ116" s="1006"/>
      <c r="CA116" s="1006" t="s">
        <v>418</v>
      </c>
      <c r="CB116" s="1006"/>
      <c r="CC116" s="1006"/>
      <c r="CD116" s="1006"/>
      <c r="CE116" s="1006"/>
      <c r="CF116" s="1000" t="s">
        <v>149</v>
      </c>
      <c r="CG116" s="1001"/>
      <c r="CH116" s="1001"/>
      <c r="CI116" s="1001"/>
      <c r="CJ116" s="1001"/>
      <c r="CK116" s="1031"/>
      <c r="CL116" s="1032"/>
      <c r="CM116" s="1002" t="s">
        <v>468</v>
      </c>
      <c r="CN116" s="1003"/>
      <c r="CO116" s="1003"/>
      <c r="CP116" s="1003"/>
      <c r="CQ116" s="1003"/>
      <c r="CR116" s="1003"/>
      <c r="CS116" s="1003"/>
      <c r="CT116" s="1003"/>
      <c r="CU116" s="1003"/>
      <c r="CV116" s="1003"/>
      <c r="CW116" s="1003"/>
      <c r="CX116" s="1003"/>
      <c r="CY116" s="1003"/>
      <c r="CZ116" s="1003"/>
      <c r="DA116" s="1003"/>
      <c r="DB116" s="1003"/>
      <c r="DC116" s="1003"/>
      <c r="DD116" s="1003"/>
      <c r="DE116" s="1003"/>
      <c r="DF116" s="1004"/>
      <c r="DG116" s="1044" t="s">
        <v>451</v>
      </c>
      <c r="DH116" s="1045"/>
      <c r="DI116" s="1045"/>
      <c r="DJ116" s="1045"/>
      <c r="DK116" s="1046"/>
      <c r="DL116" s="1047" t="s">
        <v>149</v>
      </c>
      <c r="DM116" s="1045"/>
      <c r="DN116" s="1045"/>
      <c r="DO116" s="1045"/>
      <c r="DP116" s="1046"/>
      <c r="DQ116" s="1047" t="s">
        <v>149</v>
      </c>
      <c r="DR116" s="1045"/>
      <c r="DS116" s="1045"/>
      <c r="DT116" s="1045"/>
      <c r="DU116" s="1046"/>
      <c r="DV116" s="1048" t="s">
        <v>418</v>
      </c>
      <c r="DW116" s="1049"/>
      <c r="DX116" s="1049"/>
      <c r="DY116" s="1049"/>
      <c r="DZ116" s="1050"/>
    </row>
    <row r="117" spans="1:130" s="246" customFormat="1" ht="26.25" customHeight="1" x14ac:dyDescent="0.15">
      <c r="A117" s="993" t="s">
        <v>192</v>
      </c>
      <c r="B117" s="974"/>
      <c r="C117" s="974"/>
      <c r="D117" s="974"/>
      <c r="E117" s="974"/>
      <c r="F117" s="974"/>
      <c r="G117" s="974"/>
      <c r="H117" s="974"/>
      <c r="I117" s="974"/>
      <c r="J117" s="974"/>
      <c r="K117" s="974"/>
      <c r="L117" s="974"/>
      <c r="M117" s="974"/>
      <c r="N117" s="974"/>
      <c r="O117" s="974"/>
      <c r="P117" s="974"/>
      <c r="Q117" s="974"/>
      <c r="R117" s="974"/>
      <c r="S117" s="974"/>
      <c r="T117" s="974"/>
      <c r="U117" s="974"/>
      <c r="V117" s="974"/>
      <c r="W117" s="974"/>
      <c r="X117" s="974"/>
      <c r="Y117" s="1061" t="s">
        <v>469</v>
      </c>
      <c r="Z117" s="975"/>
      <c r="AA117" s="1062">
        <v>3196334</v>
      </c>
      <c r="AB117" s="1063"/>
      <c r="AC117" s="1063"/>
      <c r="AD117" s="1063"/>
      <c r="AE117" s="1064"/>
      <c r="AF117" s="1065">
        <v>3147401</v>
      </c>
      <c r="AG117" s="1063"/>
      <c r="AH117" s="1063"/>
      <c r="AI117" s="1063"/>
      <c r="AJ117" s="1064"/>
      <c r="AK117" s="1065">
        <v>2943920</v>
      </c>
      <c r="AL117" s="1063"/>
      <c r="AM117" s="1063"/>
      <c r="AN117" s="1063"/>
      <c r="AO117" s="1064"/>
      <c r="AP117" s="1066"/>
      <c r="AQ117" s="1067"/>
      <c r="AR117" s="1067"/>
      <c r="AS117" s="1067"/>
      <c r="AT117" s="1068"/>
      <c r="AU117" s="989"/>
      <c r="AV117" s="990"/>
      <c r="AW117" s="990"/>
      <c r="AX117" s="990"/>
      <c r="AY117" s="990"/>
      <c r="AZ117" s="1053" t="s">
        <v>470</v>
      </c>
      <c r="BA117" s="1054"/>
      <c r="BB117" s="1054"/>
      <c r="BC117" s="1054"/>
      <c r="BD117" s="1054"/>
      <c r="BE117" s="1054"/>
      <c r="BF117" s="1054"/>
      <c r="BG117" s="1054"/>
      <c r="BH117" s="1054"/>
      <c r="BI117" s="1054"/>
      <c r="BJ117" s="1054"/>
      <c r="BK117" s="1054"/>
      <c r="BL117" s="1054"/>
      <c r="BM117" s="1054"/>
      <c r="BN117" s="1054"/>
      <c r="BO117" s="1054"/>
      <c r="BP117" s="1055"/>
      <c r="BQ117" s="1005" t="s">
        <v>451</v>
      </c>
      <c r="BR117" s="1006"/>
      <c r="BS117" s="1006"/>
      <c r="BT117" s="1006"/>
      <c r="BU117" s="1006"/>
      <c r="BV117" s="1006" t="s">
        <v>457</v>
      </c>
      <c r="BW117" s="1006"/>
      <c r="BX117" s="1006"/>
      <c r="BY117" s="1006"/>
      <c r="BZ117" s="1006"/>
      <c r="CA117" s="1006" t="s">
        <v>462</v>
      </c>
      <c r="CB117" s="1006"/>
      <c r="CC117" s="1006"/>
      <c r="CD117" s="1006"/>
      <c r="CE117" s="1006"/>
      <c r="CF117" s="1000" t="s">
        <v>450</v>
      </c>
      <c r="CG117" s="1001"/>
      <c r="CH117" s="1001"/>
      <c r="CI117" s="1001"/>
      <c r="CJ117" s="1001"/>
      <c r="CK117" s="1031"/>
      <c r="CL117" s="1032"/>
      <c r="CM117" s="1002" t="s">
        <v>471</v>
      </c>
      <c r="CN117" s="1003"/>
      <c r="CO117" s="1003"/>
      <c r="CP117" s="1003"/>
      <c r="CQ117" s="1003"/>
      <c r="CR117" s="1003"/>
      <c r="CS117" s="1003"/>
      <c r="CT117" s="1003"/>
      <c r="CU117" s="1003"/>
      <c r="CV117" s="1003"/>
      <c r="CW117" s="1003"/>
      <c r="CX117" s="1003"/>
      <c r="CY117" s="1003"/>
      <c r="CZ117" s="1003"/>
      <c r="DA117" s="1003"/>
      <c r="DB117" s="1003"/>
      <c r="DC117" s="1003"/>
      <c r="DD117" s="1003"/>
      <c r="DE117" s="1003"/>
      <c r="DF117" s="1004"/>
      <c r="DG117" s="1044" t="s">
        <v>418</v>
      </c>
      <c r="DH117" s="1045"/>
      <c r="DI117" s="1045"/>
      <c r="DJ117" s="1045"/>
      <c r="DK117" s="1046"/>
      <c r="DL117" s="1047" t="s">
        <v>445</v>
      </c>
      <c r="DM117" s="1045"/>
      <c r="DN117" s="1045"/>
      <c r="DO117" s="1045"/>
      <c r="DP117" s="1046"/>
      <c r="DQ117" s="1047" t="s">
        <v>149</v>
      </c>
      <c r="DR117" s="1045"/>
      <c r="DS117" s="1045"/>
      <c r="DT117" s="1045"/>
      <c r="DU117" s="1046"/>
      <c r="DV117" s="1048" t="s">
        <v>149</v>
      </c>
      <c r="DW117" s="1049"/>
      <c r="DX117" s="1049"/>
      <c r="DY117" s="1049"/>
      <c r="DZ117" s="1050"/>
    </row>
    <row r="118" spans="1:130" s="246" customFormat="1" ht="26.25" customHeight="1" x14ac:dyDescent="0.15">
      <c r="A118" s="993" t="s">
        <v>437</v>
      </c>
      <c r="B118" s="974"/>
      <c r="C118" s="974"/>
      <c r="D118" s="974"/>
      <c r="E118" s="974"/>
      <c r="F118" s="974"/>
      <c r="G118" s="974"/>
      <c r="H118" s="974"/>
      <c r="I118" s="974"/>
      <c r="J118" s="974"/>
      <c r="K118" s="974"/>
      <c r="L118" s="974"/>
      <c r="M118" s="974"/>
      <c r="N118" s="974"/>
      <c r="O118" s="974"/>
      <c r="P118" s="974"/>
      <c r="Q118" s="974"/>
      <c r="R118" s="974"/>
      <c r="S118" s="974"/>
      <c r="T118" s="974"/>
      <c r="U118" s="974"/>
      <c r="V118" s="974"/>
      <c r="W118" s="974"/>
      <c r="X118" s="974"/>
      <c r="Y118" s="974"/>
      <c r="Z118" s="975"/>
      <c r="AA118" s="973" t="s">
        <v>435</v>
      </c>
      <c r="AB118" s="974"/>
      <c r="AC118" s="974"/>
      <c r="AD118" s="974"/>
      <c r="AE118" s="975"/>
      <c r="AF118" s="973" t="s">
        <v>313</v>
      </c>
      <c r="AG118" s="974"/>
      <c r="AH118" s="974"/>
      <c r="AI118" s="974"/>
      <c r="AJ118" s="975"/>
      <c r="AK118" s="973" t="s">
        <v>312</v>
      </c>
      <c r="AL118" s="974"/>
      <c r="AM118" s="974"/>
      <c r="AN118" s="974"/>
      <c r="AO118" s="975"/>
      <c r="AP118" s="1057" t="s">
        <v>436</v>
      </c>
      <c r="AQ118" s="1058"/>
      <c r="AR118" s="1058"/>
      <c r="AS118" s="1058"/>
      <c r="AT118" s="1059"/>
      <c r="AU118" s="989"/>
      <c r="AV118" s="990"/>
      <c r="AW118" s="990"/>
      <c r="AX118" s="990"/>
      <c r="AY118" s="990"/>
      <c r="AZ118" s="1060" t="s">
        <v>472</v>
      </c>
      <c r="BA118" s="1051"/>
      <c r="BB118" s="1051"/>
      <c r="BC118" s="1051"/>
      <c r="BD118" s="1051"/>
      <c r="BE118" s="1051"/>
      <c r="BF118" s="1051"/>
      <c r="BG118" s="1051"/>
      <c r="BH118" s="1051"/>
      <c r="BI118" s="1051"/>
      <c r="BJ118" s="1051"/>
      <c r="BK118" s="1051"/>
      <c r="BL118" s="1051"/>
      <c r="BM118" s="1051"/>
      <c r="BN118" s="1051"/>
      <c r="BO118" s="1051"/>
      <c r="BP118" s="1052"/>
      <c r="BQ118" s="1083" t="s">
        <v>473</v>
      </c>
      <c r="BR118" s="1084"/>
      <c r="BS118" s="1084"/>
      <c r="BT118" s="1084"/>
      <c r="BU118" s="1084"/>
      <c r="BV118" s="1084" t="s">
        <v>462</v>
      </c>
      <c r="BW118" s="1084"/>
      <c r="BX118" s="1084"/>
      <c r="BY118" s="1084"/>
      <c r="BZ118" s="1084"/>
      <c r="CA118" s="1084" t="s">
        <v>445</v>
      </c>
      <c r="CB118" s="1084"/>
      <c r="CC118" s="1084"/>
      <c r="CD118" s="1084"/>
      <c r="CE118" s="1084"/>
      <c r="CF118" s="1000" t="s">
        <v>462</v>
      </c>
      <c r="CG118" s="1001"/>
      <c r="CH118" s="1001"/>
      <c r="CI118" s="1001"/>
      <c r="CJ118" s="1001"/>
      <c r="CK118" s="1031"/>
      <c r="CL118" s="1032"/>
      <c r="CM118" s="1002" t="s">
        <v>474</v>
      </c>
      <c r="CN118" s="1003"/>
      <c r="CO118" s="1003"/>
      <c r="CP118" s="1003"/>
      <c r="CQ118" s="1003"/>
      <c r="CR118" s="1003"/>
      <c r="CS118" s="1003"/>
      <c r="CT118" s="1003"/>
      <c r="CU118" s="1003"/>
      <c r="CV118" s="1003"/>
      <c r="CW118" s="1003"/>
      <c r="CX118" s="1003"/>
      <c r="CY118" s="1003"/>
      <c r="CZ118" s="1003"/>
      <c r="DA118" s="1003"/>
      <c r="DB118" s="1003"/>
      <c r="DC118" s="1003"/>
      <c r="DD118" s="1003"/>
      <c r="DE118" s="1003"/>
      <c r="DF118" s="1004"/>
      <c r="DG118" s="1044" t="s">
        <v>462</v>
      </c>
      <c r="DH118" s="1045"/>
      <c r="DI118" s="1045"/>
      <c r="DJ118" s="1045"/>
      <c r="DK118" s="1046"/>
      <c r="DL118" s="1047" t="s">
        <v>445</v>
      </c>
      <c r="DM118" s="1045"/>
      <c r="DN118" s="1045"/>
      <c r="DO118" s="1045"/>
      <c r="DP118" s="1046"/>
      <c r="DQ118" s="1047" t="s">
        <v>445</v>
      </c>
      <c r="DR118" s="1045"/>
      <c r="DS118" s="1045"/>
      <c r="DT118" s="1045"/>
      <c r="DU118" s="1046"/>
      <c r="DV118" s="1048" t="s">
        <v>462</v>
      </c>
      <c r="DW118" s="1049"/>
      <c r="DX118" s="1049"/>
      <c r="DY118" s="1049"/>
      <c r="DZ118" s="1050"/>
    </row>
    <row r="119" spans="1:130" s="246" customFormat="1" ht="26.25" customHeight="1" x14ac:dyDescent="0.15">
      <c r="A119" s="1144" t="s">
        <v>440</v>
      </c>
      <c r="B119" s="1030"/>
      <c r="C119" s="1009" t="s">
        <v>441</v>
      </c>
      <c r="D119" s="1010"/>
      <c r="E119" s="1010"/>
      <c r="F119" s="1010"/>
      <c r="G119" s="1010"/>
      <c r="H119" s="1010"/>
      <c r="I119" s="1010"/>
      <c r="J119" s="1010"/>
      <c r="K119" s="1010"/>
      <c r="L119" s="1010"/>
      <c r="M119" s="1010"/>
      <c r="N119" s="1010"/>
      <c r="O119" s="1010"/>
      <c r="P119" s="1010"/>
      <c r="Q119" s="1010"/>
      <c r="R119" s="1010"/>
      <c r="S119" s="1010"/>
      <c r="T119" s="1010"/>
      <c r="U119" s="1010"/>
      <c r="V119" s="1010"/>
      <c r="W119" s="1010"/>
      <c r="X119" s="1010"/>
      <c r="Y119" s="1010"/>
      <c r="Z119" s="1011"/>
      <c r="AA119" s="980" t="s">
        <v>149</v>
      </c>
      <c r="AB119" s="981"/>
      <c r="AC119" s="981"/>
      <c r="AD119" s="981"/>
      <c r="AE119" s="982"/>
      <c r="AF119" s="983" t="s">
        <v>462</v>
      </c>
      <c r="AG119" s="981"/>
      <c r="AH119" s="981"/>
      <c r="AI119" s="981"/>
      <c r="AJ119" s="982"/>
      <c r="AK119" s="983" t="s">
        <v>445</v>
      </c>
      <c r="AL119" s="981"/>
      <c r="AM119" s="981"/>
      <c r="AN119" s="981"/>
      <c r="AO119" s="982"/>
      <c r="AP119" s="984" t="s">
        <v>458</v>
      </c>
      <c r="AQ119" s="985"/>
      <c r="AR119" s="985"/>
      <c r="AS119" s="985"/>
      <c r="AT119" s="986"/>
      <c r="AU119" s="991"/>
      <c r="AV119" s="992"/>
      <c r="AW119" s="992"/>
      <c r="AX119" s="992"/>
      <c r="AY119" s="992"/>
      <c r="AZ119" s="277" t="s">
        <v>192</v>
      </c>
      <c r="BA119" s="277"/>
      <c r="BB119" s="277"/>
      <c r="BC119" s="277"/>
      <c r="BD119" s="277"/>
      <c r="BE119" s="277"/>
      <c r="BF119" s="277"/>
      <c r="BG119" s="277"/>
      <c r="BH119" s="277"/>
      <c r="BI119" s="277"/>
      <c r="BJ119" s="277"/>
      <c r="BK119" s="277"/>
      <c r="BL119" s="277"/>
      <c r="BM119" s="277"/>
      <c r="BN119" s="277"/>
      <c r="BO119" s="1061" t="s">
        <v>475</v>
      </c>
      <c r="BP119" s="1092"/>
      <c r="BQ119" s="1083">
        <v>37127606</v>
      </c>
      <c r="BR119" s="1084"/>
      <c r="BS119" s="1084"/>
      <c r="BT119" s="1084"/>
      <c r="BU119" s="1084"/>
      <c r="BV119" s="1084">
        <v>35196494</v>
      </c>
      <c r="BW119" s="1084"/>
      <c r="BX119" s="1084"/>
      <c r="BY119" s="1084"/>
      <c r="BZ119" s="1084"/>
      <c r="CA119" s="1084">
        <v>34446013</v>
      </c>
      <c r="CB119" s="1084"/>
      <c r="CC119" s="1084"/>
      <c r="CD119" s="1084"/>
      <c r="CE119" s="1084"/>
      <c r="CF119" s="1085"/>
      <c r="CG119" s="1086"/>
      <c r="CH119" s="1086"/>
      <c r="CI119" s="1086"/>
      <c r="CJ119" s="1087"/>
      <c r="CK119" s="1033"/>
      <c r="CL119" s="1034"/>
      <c r="CM119" s="1088" t="s">
        <v>476</v>
      </c>
      <c r="CN119" s="1089"/>
      <c r="CO119" s="1089"/>
      <c r="CP119" s="1089"/>
      <c r="CQ119" s="1089"/>
      <c r="CR119" s="1089"/>
      <c r="CS119" s="1089"/>
      <c r="CT119" s="1089"/>
      <c r="CU119" s="1089"/>
      <c r="CV119" s="1089"/>
      <c r="CW119" s="1089"/>
      <c r="CX119" s="1089"/>
      <c r="CY119" s="1089"/>
      <c r="CZ119" s="1089"/>
      <c r="DA119" s="1089"/>
      <c r="DB119" s="1089"/>
      <c r="DC119" s="1089"/>
      <c r="DD119" s="1089"/>
      <c r="DE119" s="1089"/>
      <c r="DF119" s="1090"/>
      <c r="DG119" s="1091" t="s">
        <v>462</v>
      </c>
      <c r="DH119" s="1070"/>
      <c r="DI119" s="1070"/>
      <c r="DJ119" s="1070"/>
      <c r="DK119" s="1071"/>
      <c r="DL119" s="1069" t="s">
        <v>442</v>
      </c>
      <c r="DM119" s="1070"/>
      <c r="DN119" s="1070"/>
      <c r="DO119" s="1070"/>
      <c r="DP119" s="1071"/>
      <c r="DQ119" s="1069" t="s">
        <v>451</v>
      </c>
      <c r="DR119" s="1070"/>
      <c r="DS119" s="1070"/>
      <c r="DT119" s="1070"/>
      <c r="DU119" s="1071"/>
      <c r="DV119" s="1072" t="s">
        <v>149</v>
      </c>
      <c r="DW119" s="1073"/>
      <c r="DX119" s="1073"/>
      <c r="DY119" s="1073"/>
      <c r="DZ119" s="1074"/>
    </row>
    <row r="120" spans="1:130" s="246" customFormat="1" ht="26.25" customHeight="1" x14ac:dyDescent="0.15">
      <c r="A120" s="1145"/>
      <c r="B120" s="1032"/>
      <c r="C120" s="1002" t="s">
        <v>447</v>
      </c>
      <c r="D120" s="1003"/>
      <c r="E120" s="1003"/>
      <c r="F120" s="1003"/>
      <c r="G120" s="1003"/>
      <c r="H120" s="1003"/>
      <c r="I120" s="1003"/>
      <c r="J120" s="1003"/>
      <c r="K120" s="1003"/>
      <c r="L120" s="1003"/>
      <c r="M120" s="1003"/>
      <c r="N120" s="1003"/>
      <c r="O120" s="1003"/>
      <c r="P120" s="1003"/>
      <c r="Q120" s="1003"/>
      <c r="R120" s="1003"/>
      <c r="S120" s="1003"/>
      <c r="T120" s="1003"/>
      <c r="U120" s="1003"/>
      <c r="V120" s="1003"/>
      <c r="W120" s="1003"/>
      <c r="X120" s="1003"/>
      <c r="Y120" s="1003"/>
      <c r="Z120" s="1004"/>
      <c r="AA120" s="1044" t="s">
        <v>462</v>
      </c>
      <c r="AB120" s="1045"/>
      <c r="AC120" s="1045"/>
      <c r="AD120" s="1045"/>
      <c r="AE120" s="1046"/>
      <c r="AF120" s="1047" t="s">
        <v>450</v>
      </c>
      <c r="AG120" s="1045"/>
      <c r="AH120" s="1045"/>
      <c r="AI120" s="1045"/>
      <c r="AJ120" s="1046"/>
      <c r="AK120" s="1047" t="s">
        <v>462</v>
      </c>
      <c r="AL120" s="1045"/>
      <c r="AM120" s="1045"/>
      <c r="AN120" s="1045"/>
      <c r="AO120" s="1046"/>
      <c r="AP120" s="1048" t="s">
        <v>149</v>
      </c>
      <c r="AQ120" s="1049"/>
      <c r="AR120" s="1049"/>
      <c r="AS120" s="1049"/>
      <c r="AT120" s="1050"/>
      <c r="AU120" s="1075" t="s">
        <v>477</v>
      </c>
      <c r="AV120" s="1076"/>
      <c r="AW120" s="1076"/>
      <c r="AX120" s="1076"/>
      <c r="AY120" s="1077"/>
      <c r="AZ120" s="1026" t="s">
        <v>478</v>
      </c>
      <c r="BA120" s="978"/>
      <c r="BB120" s="978"/>
      <c r="BC120" s="978"/>
      <c r="BD120" s="978"/>
      <c r="BE120" s="978"/>
      <c r="BF120" s="978"/>
      <c r="BG120" s="978"/>
      <c r="BH120" s="978"/>
      <c r="BI120" s="978"/>
      <c r="BJ120" s="978"/>
      <c r="BK120" s="978"/>
      <c r="BL120" s="978"/>
      <c r="BM120" s="978"/>
      <c r="BN120" s="978"/>
      <c r="BO120" s="978"/>
      <c r="BP120" s="979"/>
      <c r="BQ120" s="1012">
        <v>3182860</v>
      </c>
      <c r="BR120" s="1013"/>
      <c r="BS120" s="1013"/>
      <c r="BT120" s="1013"/>
      <c r="BU120" s="1013"/>
      <c r="BV120" s="1013">
        <v>3455905</v>
      </c>
      <c r="BW120" s="1013"/>
      <c r="BX120" s="1013"/>
      <c r="BY120" s="1013"/>
      <c r="BZ120" s="1013"/>
      <c r="CA120" s="1013">
        <v>3909185</v>
      </c>
      <c r="CB120" s="1013"/>
      <c r="CC120" s="1013"/>
      <c r="CD120" s="1013"/>
      <c r="CE120" s="1013"/>
      <c r="CF120" s="1027">
        <v>29.9</v>
      </c>
      <c r="CG120" s="1028"/>
      <c r="CH120" s="1028"/>
      <c r="CI120" s="1028"/>
      <c r="CJ120" s="1028"/>
      <c r="CK120" s="1093" t="s">
        <v>479</v>
      </c>
      <c r="CL120" s="1094"/>
      <c r="CM120" s="1094"/>
      <c r="CN120" s="1094"/>
      <c r="CO120" s="1095"/>
      <c r="CP120" s="1101" t="s">
        <v>480</v>
      </c>
      <c r="CQ120" s="1102"/>
      <c r="CR120" s="1102"/>
      <c r="CS120" s="1102"/>
      <c r="CT120" s="1102"/>
      <c r="CU120" s="1102"/>
      <c r="CV120" s="1102"/>
      <c r="CW120" s="1102"/>
      <c r="CX120" s="1102"/>
      <c r="CY120" s="1102"/>
      <c r="CZ120" s="1102"/>
      <c r="DA120" s="1102"/>
      <c r="DB120" s="1102"/>
      <c r="DC120" s="1102"/>
      <c r="DD120" s="1102"/>
      <c r="DE120" s="1102"/>
      <c r="DF120" s="1103"/>
      <c r="DG120" s="1012">
        <v>10337875</v>
      </c>
      <c r="DH120" s="1013"/>
      <c r="DI120" s="1013"/>
      <c r="DJ120" s="1013"/>
      <c r="DK120" s="1013"/>
      <c r="DL120" s="1013">
        <v>9491427</v>
      </c>
      <c r="DM120" s="1013"/>
      <c r="DN120" s="1013"/>
      <c r="DO120" s="1013"/>
      <c r="DP120" s="1013"/>
      <c r="DQ120" s="1013">
        <v>8889936</v>
      </c>
      <c r="DR120" s="1013"/>
      <c r="DS120" s="1013"/>
      <c r="DT120" s="1013"/>
      <c r="DU120" s="1013"/>
      <c r="DV120" s="1014">
        <v>68.099999999999994</v>
      </c>
      <c r="DW120" s="1014"/>
      <c r="DX120" s="1014"/>
      <c r="DY120" s="1014"/>
      <c r="DZ120" s="1015"/>
    </row>
    <row r="121" spans="1:130" s="246" customFormat="1" ht="26.25" customHeight="1" x14ac:dyDescent="0.15">
      <c r="A121" s="1145"/>
      <c r="B121" s="1032"/>
      <c r="C121" s="1053" t="s">
        <v>481</v>
      </c>
      <c r="D121" s="1054"/>
      <c r="E121" s="1054"/>
      <c r="F121" s="1054"/>
      <c r="G121" s="1054"/>
      <c r="H121" s="1054"/>
      <c r="I121" s="1054"/>
      <c r="J121" s="1054"/>
      <c r="K121" s="1054"/>
      <c r="L121" s="1054"/>
      <c r="M121" s="1054"/>
      <c r="N121" s="1054"/>
      <c r="O121" s="1054"/>
      <c r="P121" s="1054"/>
      <c r="Q121" s="1054"/>
      <c r="R121" s="1054"/>
      <c r="S121" s="1054"/>
      <c r="T121" s="1054"/>
      <c r="U121" s="1054"/>
      <c r="V121" s="1054"/>
      <c r="W121" s="1054"/>
      <c r="X121" s="1054"/>
      <c r="Y121" s="1054"/>
      <c r="Z121" s="1055"/>
      <c r="AA121" s="1044" t="s">
        <v>451</v>
      </c>
      <c r="AB121" s="1045"/>
      <c r="AC121" s="1045"/>
      <c r="AD121" s="1045"/>
      <c r="AE121" s="1046"/>
      <c r="AF121" s="1047" t="s">
        <v>473</v>
      </c>
      <c r="AG121" s="1045"/>
      <c r="AH121" s="1045"/>
      <c r="AI121" s="1045"/>
      <c r="AJ121" s="1046"/>
      <c r="AK121" s="1047" t="s">
        <v>451</v>
      </c>
      <c r="AL121" s="1045"/>
      <c r="AM121" s="1045"/>
      <c r="AN121" s="1045"/>
      <c r="AO121" s="1046"/>
      <c r="AP121" s="1048" t="s">
        <v>451</v>
      </c>
      <c r="AQ121" s="1049"/>
      <c r="AR121" s="1049"/>
      <c r="AS121" s="1049"/>
      <c r="AT121" s="1050"/>
      <c r="AU121" s="1078"/>
      <c r="AV121" s="1079"/>
      <c r="AW121" s="1079"/>
      <c r="AX121" s="1079"/>
      <c r="AY121" s="1080"/>
      <c r="AZ121" s="1035" t="s">
        <v>482</v>
      </c>
      <c r="BA121" s="1036"/>
      <c r="BB121" s="1036"/>
      <c r="BC121" s="1036"/>
      <c r="BD121" s="1036"/>
      <c r="BE121" s="1036"/>
      <c r="BF121" s="1036"/>
      <c r="BG121" s="1036"/>
      <c r="BH121" s="1036"/>
      <c r="BI121" s="1036"/>
      <c r="BJ121" s="1036"/>
      <c r="BK121" s="1036"/>
      <c r="BL121" s="1036"/>
      <c r="BM121" s="1036"/>
      <c r="BN121" s="1036"/>
      <c r="BO121" s="1036"/>
      <c r="BP121" s="1037"/>
      <c r="BQ121" s="1005">
        <v>5865733</v>
      </c>
      <c r="BR121" s="1006"/>
      <c r="BS121" s="1006"/>
      <c r="BT121" s="1006"/>
      <c r="BU121" s="1006"/>
      <c r="BV121" s="1006">
        <v>5492530</v>
      </c>
      <c r="BW121" s="1006"/>
      <c r="BX121" s="1006"/>
      <c r="BY121" s="1006"/>
      <c r="BZ121" s="1006"/>
      <c r="CA121" s="1006">
        <v>5121521</v>
      </c>
      <c r="CB121" s="1006"/>
      <c r="CC121" s="1006"/>
      <c r="CD121" s="1006"/>
      <c r="CE121" s="1006"/>
      <c r="CF121" s="1000">
        <v>39.200000000000003</v>
      </c>
      <c r="CG121" s="1001"/>
      <c r="CH121" s="1001"/>
      <c r="CI121" s="1001"/>
      <c r="CJ121" s="1001"/>
      <c r="CK121" s="1096"/>
      <c r="CL121" s="1097"/>
      <c r="CM121" s="1097"/>
      <c r="CN121" s="1097"/>
      <c r="CO121" s="1098"/>
      <c r="CP121" s="1106" t="s">
        <v>483</v>
      </c>
      <c r="CQ121" s="1107"/>
      <c r="CR121" s="1107"/>
      <c r="CS121" s="1107"/>
      <c r="CT121" s="1107"/>
      <c r="CU121" s="1107"/>
      <c r="CV121" s="1107"/>
      <c r="CW121" s="1107"/>
      <c r="CX121" s="1107"/>
      <c r="CY121" s="1107"/>
      <c r="CZ121" s="1107"/>
      <c r="DA121" s="1107"/>
      <c r="DB121" s="1107"/>
      <c r="DC121" s="1107"/>
      <c r="DD121" s="1107"/>
      <c r="DE121" s="1107"/>
      <c r="DF121" s="1108"/>
      <c r="DG121" s="1005">
        <v>2923791</v>
      </c>
      <c r="DH121" s="1006"/>
      <c r="DI121" s="1006"/>
      <c r="DJ121" s="1006"/>
      <c r="DK121" s="1006"/>
      <c r="DL121" s="1006">
        <v>2784156</v>
      </c>
      <c r="DM121" s="1006"/>
      <c r="DN121" s="1006"/>
      <c r="DO121" s="1006"/>
      <c r="DP121" s="1006"/>
      <c r="DQ121" s="1006">
        <v>2615620</v>
      </c>
      <c r="DR121" s="1006"/>
      <c r="DS121" s="1006"/>
      <c r="DT121" s="1006"/>
      <c r="DU121" s="1006"/>
      <c r="DV121" s="1007">
        <v>20</v>
      </c>
      <c r="DW121" s="1007"/>
      <c r="DX121" s="1007"/>
      <c r="DY121" s="1007"/>
      <c r="DZ121" s="1008"/>
    </row>
    <row r="122" spans="1:130" s="246" customFormat="1" ht="26.25" customHeight="1" x14ac:dyDescent="0.15">
      <c r="A122" s="1145"/>
      <c r="B122" s="1032"/>
      <c r="C122" s="1002" t="s">
        <v>461</v>
      </c>
      <c r="D122" s="1003"/>
      <c r="E122" s="1003"/>
      <c r="F122" s="1003"/>
      <c r="G122" s="1003"/>
      <c r="H122" s="1003"/>
      <c r="I122" s="1003"/>
      <c r="J122" s="1003"/>
      <c r="K122" s="1003"/>
      <c r="L122" s="1003"/>
      <c r="M122" s="1003"/>
      <c r="N122" s="1003"/>
      <c r="O122" s="1003"/>
      <c r="P122" s="1003"/>
      <c r="Q122" s="1003"/>
      <c r="R122" s="1003"/>
      <c r="S122" s="1003"/>
      <c r="T122" s="1003"/>
      <c r="U122" s="1003"/>
      <c r="V122" s="1003"/>
      <c r="W122" s="1003"/>
      <c r="X122" s="1003"/>
      <c r="Y122" s="1003"/>
      <c r="Z122" s="1004"/>
      <c r="AA122" s="1044" t="s">
        <v>442</v>
      </c>
      <c r="AB122" s="1045"/>
      <c r="AC122" s="1045"/>
      <c r="AD122" s="1045"/>
      <c r="AE122" s="1046"/>
      <c r="AF122" s="1047" t="s">
        <v>149</v>
      </c>
      <c r="AG122" s="1045"/>
      <c r="AH122" s="1045"/>
      <c r="AI122" s="1045"/>
      <c r="AJ122" s="1046"/>
      <c r="AK122" s="1047" t="s">
        <v>149</v>
      </c>
      <c r="AL122" s="1045"/>
      <c r="AM122" s="1045"/>
      <c r="AN122" s="1045"/>
      <c r="AO122" s="1046"/>
      <c r="AP122" s="1048" t="s">
        <v>462</v>
      </c>
      <c r="AQ122" s="1049"/>
      <c r="AR122" s="1049"/>
      <c r="AS122" s="1049"/>
      <c r="AT122" s="1050"/>
      <c r="AU122" s="1078"/>
      <c r="AV122" s="1079"/>
      <c r="AW122" s="1079"/>
      <c r="AX122" s="1079"/>
      <c r="AY122" s="1080"/>
      <c r="AZ122" s="1060" t="s">
        <v>484</v>
      </c>
      <c r="BA122" s="1051"/>
      <c r="BB122" s="1051"/>
      <c r="BC122" s="1051"/>
      <c r="BD122" s="1051"/>
      <c r="BE122" s="1051"/>
      <c r="BF122" s="1051"/>
      <c r="BG122" s="1051"/>
      <c r="BH122" s="1051"/>
      <c r="BI122" s="1051"/>
      <c r="BJ122" s="1051"/>
      <c r="BK122" s="1051"/>
      <c r="BL122" s="1051"/>
      <c r="BM122" s="1051"/>
      <c r="BN122" s="1051"/>
      <c r="BO122" s="1051"/>
      <c r="BP122" s="1052"/>
      <c r="BQ122" s="1083">
        <v>27240521</v>
      </c>
      <c r="BR122" s="1084"/>
      <c r="BS122" s="1084"/>
      <c r="BT122" s="1084"/>
      <c r="BU122" s="1084"/>
      <c r="BV122" s="1084">
        <v>26767079</v>
      </c>
      <c r="BW122" s="1084"/>
      <c r="BX122" s="1084"/>
      <c r="BY122" s="1084"/>
      <c r="BZ122" s="1084"/>
      <c r="CA122" s="1084">
        <v>26400770</v>
      </c>
      <c r="CB122" s="1084"/>
      <c r="CC122" s="1084"/>
      <c r="CD122" s="1084"/>
      <c r="CE122" s="1084"/>
      <c r="CF122" s="1104">
        <v>202.1</v>
      </c>
      <c r="CG122" s="1105"/>
      <c r="CH122" s="1105"/>
      <c r="CI122" s="1105"/>
      <c r="CJ122" s="1105"/>
      <c r="CK122" s="1096"/>
      <c r="CL122" s="1097"/>
      <c r="CM122" s="1097"/>
      <c r="CN122" s="1097"/>
      <c r="CO122" s="1098"/>
      <c r="CP122" s="1106" t="s">
        <v>485</v>
      </c>
      <c r="CQ122" s="1107"/>
      <c r="CR122" s="1107"/>
      <c r="CS122" s="1107"/>
      <c r="CT122" s="1107"/>
      <c r="CU122" s="1107"/>
      <c r="CV122" s="1107"/>
      <c r="CW122" s="1107"/>
      <c r="CX122" s="1107"/>
      <c r="CY122" s="1107"/>
      <c r="CZ122" s="1107"/>
      <c r="DA122" s="1107"/>
      <c r="DB122" s="1107"/>
      <c r="DC122" s="1107"/>
      <c r="DD122" s="1107"/>
      <c r="DE122" s="1107"/>
      <c r="DF122" s="1108"/>
      <c r="DG122" s="1005">
        <v>5810</v>
      </c>
      <c r="DH122" s="1006"/>
      <c r="DI122" s="1006"/>
      <c r="DJ122" s="1006"/>
      <c r="DK122" s="1006"/>
      <c r="DL122" s="1006">
        <v>3834</v>
      </c>
      <c r="DM122" s="1006"/>
      <c r="DN122" s="1006"/>
      <c r="DO122" s="1006"/>
      <c r="DP122" s="1006"/>
      <c r="DQ122" s="1006">
        <v>3791</v>
      </c>
      <c r="DR122" s="1006"/>
      <c r="DS122" s="1006"/>
      <c r="DT122" s="1006"/>
      <c r="DU122" s="1006"/>
      <c r="DV122" s="1007">
        <v>0</v>
      </c>
      <c r="DW122" s="1007"/>
      <c r="DX122" s="1007"/>
      <c r="DY122" s="1007"/>
      <c r="DZ122" s="1008"/>
    </row>
    <row r="123" spans="1:130" s="246" customFormat="1" ht="26.25" customHeight="1" x14ac:dyDescent="0.15">
      <c r="A123" s="1145"/>
      <c r="B123" s="1032"/>
      <c r="C123" s="1002" t="s">
        <v>468</v>
      </c>
      <c r="D123" s="1003"/>
      <c r="E123" s="1003"/>
      <c r="F123" s="1003"/>
      <c r="G123" s="1003"/>
      <c r="H123" s="1003"/>
      <c r="I123" s="1003"/>
      <c r="J123" s="1003"/>
      <c r="K123" s="1003"/>
      <c r="L123" s="1003"/>
      <c r="M123" s="1003"/>
      <c r="N123" s="1003"/>
      <c r="O123" s="1003"/>
      <c r="P123" s="1003"/>
      <c r="Q123" s="1003"/>
      <c r="R123" s="1003"/>
      <c r="S123" s="1003"/>
      <c r="T123" s="1003"/>
      <c r="U123" s="1003"/>
      <c r="V123" s="1003"/>
      <c r="W123" s="1003"/>
      <c r="X123" s="1003"/>
      <c r="Y123" s="1003"/>
      <c r="Z123" s="1004"/>
      <c r="AA123" s="1044" t="s">
        <v>451</v>
      </c>
      <c r="AB123" s="1045"/>
      <c r="AC123" s="1045"/>
      <c r="AD123" s="1045"/>
      <c r="AE123" s="1046"/>
      <c r="AF123" s="1047" t="s">
        <v>473</v>
      </c>
      <c r="AG123" s="1045"/>
      <c r="AH123" s="1045"/>
      <c r="AI123" s="1045"/>
      <c r="AJ123" s="1046"/>
      <c r="AK123" s="1047" t="s">
        <v>473</v>
      </c>
      <c r="AL123" s="1045"/>
      <c r="AM123" s="1045"/>
      <c r="AN123" s="1045"/>
      <c r="AO123" s="1046"/>
      <c r="AP123" s="1048" t="s">
        <v>462</v>
      </c>
      <c r="AQ123" s="1049"/>
      <c r="AR123" s="1049"/>
      <c r="AS123" s="1049"/>
      <c r="AT123" s="1050"/>
      <c r="AU123" s="1081"/>
      <c r="AV123" s="1082"/>
      <c r="AW123" s="1082"/>
      <c r="AX123" s="1082"/>
      <c r="AY123" s="1082"/>
      <c r="AZ123" s="277" t="s">
        <v>192</v>
      </c>
      <c r="BA123" s="277"/>
      <c r="BB123" s="277"/>
      <c r="BC123" s="277"/>
      <c r="BD123" s="277"/>
      <c r="BE123" s="277"/>
      <c r="BF123" s="277"/>
      <c r="BG123" s="277"/>
      <c r="BH123" s="277"/>
      <c r="BI123" s="277"/>
      <c r="BJ123" s="277"/>
      <c r="BK123" s="277"/>
      <c r="BL123" s="277"/>
      <c r="BM123" s="277"/>
      <c r="BN123" s="277"/>
      <c r="BO123" s="1061" t="s">
        <v>486</v>
      </c>
      <c r="BP123" s="1092"/>
      <c r="BQ123" s="1151">
        <v>36289114</v>
      </c>
      <c r="BR123" s="1152"/>
      <c r="BS123" s="1152"/>
      <c r="BT123" s="1152"/>
      <c r="BU123" s="1152"/>
      <c r="BV123" s="1152">
        <v>35715514</v>
      </c>
      <c r="BW123" s="1152"/>
      <c r="BX123" s="1152"/>
      <c r="BY123" s="1152"/>
      <c r="BZ123" s="1152"/>
      <c r="CA123" s="1152">
        <v>35431476</v>
      </c>
      <c r="CB123" s="1152"/>
      <c r="CC123" s="1152"/>
      <c r="CD123" s="1152"/>
      <c r="CE123" s="1152"/>
      <c r="CF123" s="1085"/>
      <c r="CG123" s="1086"/>
      <c r="CH123" s="1086"/>
      <c r="CI123" s="1086"/>
      <c r="CJ123" s="1087"/>
      <c r="CK123" s="1096"/>
      <c r="CL123" s="1097"/>
      <c r="CM123" s="1097"/>
      <c r="CN123" s="1097"/>
      <c r="CO123" s="1098"/>
      <c r="CP123" s="1106" t="s">
        <v>487</v>
      </c>
      <c r="CQ123" s="1107"/>
      <c r="CR123" s="1107"/>
      <c r="CS123" s="1107"/>
      <c r="CT123" s="1107"/>
      <c r="CU123" s="1107"/>
      <c r="CV123" s="1107"/>
      <c r="CW123" s="1107"/>
      <c r="CX123" s="1107"/>
      <c r="CY123" s="1107"/>
      <c r="CZ123" s="1107"/>
      <c r="DA123" s="1107"/>
      <c r="DB123" s="1107"/>
      <c r="DC123" s="1107"/>
      <c r="DD123" s="1107"/>
      <c r="DE123" s="1107"/>
      <c r="DF123" s="1108"/>
      <c r="DG123" s="1044" t="s">
        <v>458</v>
      </c>
      <c r="DH123" s="1045"/>
      <c r="DI123" s="1045"/>
      <c r="DJ123" s="1045"/>
      <c r="DK123" s="1046"/>
      <c r="DL123" s="1047" t="s">
        <v>149</v>
      </c>
      <c r="DM123" s="1045"/>
      <c r="DN123" s="1045"/>
      <c r="DO123" s="1045"/>
      <c r="DP123" s="1046"/>
      <c r="DQ123" s="1047" t="s">
        <v>149</v>
      </c>
      <c r="DR123" s="1045"/>
      <c r="DS123" s="1045"/>
      <c r="DT123" s="1045"/>
      <c r="DU123" s="1046"/>
      <c r="DV123" s="1048" t="s">
        <v>462</v>
      </c>
      <c r="DW123" s="1049"/>
      <c r="DX123" s="1049"/>
      <c r="DY123" s="1049"/>
      <c r="DZ123" s="1050"/>
    </row>
    <row r="124" spans="1:130" s="246" customFormat="1" ht="26.25" customHeight="1" thickBot="1" x14ac:dyDescent="0.2">
      <c r="A124" s="1145"/>
      <c r="B124" s="1032"/>
      <c r="C124" s="1002" t="s">
        <v>471</v>
      </c>
      <c r="D124" s="1003"/>
      <c r="E124" s="1003"/>
      <c r="F124" s="1003"/>
      <c r="G124" s="1003"/>
      <c r="H124" s="1003"/>
      <c r="I124" s="1003"/>
      <c r="J124" s="1003"/>
      <c r="K124" s="1003"/>
      <c r="L124" s="1003"/>
      <c r="M124" s="1003"/>
      <c r="N124" s="1003"/>
      <c r="O124" s="1003"/>
      <c r="P124" s="1003"/>
      <c r="Q124" s="1003"/>
      <c r="R124" s="1003"/>
      <c r="S124" s="1003"/>
      <c r="T124" s="1003"/>
      <c r="U124" s="1003"/>
      <c r="V124" s="1003"/>
      <c r="W124" s="1003"/>
      <c r="X124" s="1003"/>
      <c r="Y124" s="1003"/>
      <c r="Z124" s="1004"/>
      <c r="AA124" s="1044" t="s">
        <v>149</v>
      </c>
      <c r="AB124" s="1045"/>
      <c r="AC124" s="1045"/>
      <c r="AD124" s="1045"/>
      <c r="AE124" s="1046"/>
      <c r="AF124" s="1047" t="s">
        <v>442</v>
      </c>
      <c r="AG124" s="1045"/>
      <c r="AH124" s="1045"/>
      <c r="AI124" s="1045"/>
      <c r="AJ124" s="1046"/>
      <c r="AK124" s="1047" t="s">
        <v>462</v>
      </c>
      <c r="AL124" s="1045"/>
      <c r="AM124" s="1045"/>
      <c r="AN124" s="1045"/>
      <c r="AO124" s="1046"/>
      <c r="AP124" s="1048" t="s">
        <v>458</v>
      </c>
      <c r="AQ124" s="1049"/>
      <c r="AR124" s="1049"/>
      <c r="AS124" s="1049"/>
      <c r="AT124" s="1050"/>
      <c r="AU124" s="1147" t="s">
        <v>488</v>
      </c>
      <c r="AV124" s="1148"/>
      <c r="AW124" s="1148"/>
      <c r="AX124" s="1148"/>
      <c r="AY124" s="1148"/>
      <c r="AZ124" s="1148"/>
      <c r="BA124" s="1148"/>
      <c r="BB124" s="1148"/>
      <c r="BC124" s="1148"/>
      <c r="BD124" s="1148"/>
      <c r="BE124" s="1148"/>
      <c r="BF124" s="1148"/>
      <c r="BG124" s="1148"/>
      <c r="BH124" s="1148"/>
      <c r="BI124" s="1148"/>
      <c r="BJ124" s="1148"/>
      <c r="BK124" s="1148"/>
      <c r="BL124" s="1148"/>
      <c r="BM124" s="1148"/>
      <c r="BN124" s="1148"/>
      <c r="BO124" s="1148"/>
      <c r="BP124" s="1149"/>
      <c r="BQ124" s="1150">
        <v>6.5</v>
      </c>
      <c r="BR124" s="1114"/>
      <c r="BS124" s="1114"/>
      <c r="BT124" s="1114"/>
      <c r="BU124" s="1114"/>
      <c r="BV124" s="1114" t="s">
        <v>149</v>
      </c>
      <c r="BW124" s="1114"/>
      <c r="BX124" s="1114"/>
      <c r="BY124" s="1114"/>
      <c r="BZ124" s="1114"/>
      <c r="CA124" s="1114" t="s">
        <v>462</v>
      </c>
      <c r="CB124" s="1114"/>
      <c r="CC124" s="1114"/>
      <c r="CD124" s="1114"/>
      <c r="CE124" s="1114"/>
      <c r="CF124" s="1115"/>
      <c r="CG124" s="1116"/>
      <c r="CH124" s="1116"/>
      <c r="CI124" s="1116"/>
      <c r="CJ124" s="1117"/>
      <c r="CK124" s="1099"/>
      <c r="CL124" s="1099"/>
      <c r="CM124" s="1099"/>
      <c r="CN124" s="1099"/>
      <c r="CO124" s="1100"/>
      <c r="CP124" s="1106" t="s">
        <v>489</v>
      </c>
      <c r="CQ124" s="1107"/>
      <c r="CR124" s="1107"/>
      <c r="CS124" s="1107"/>
      <c r="CT124" s="1107"/>
      <c r="CU124" s="1107"/>
      <c r="CV124" s="1107"/>
      <c r="CW124" s="1107"/>
      <c r="CX124" s="1107"/>
      <c r="CY124" s="1107"/>
      <c r="CZ124" s="1107"/>
      <c r="DA124" s="1107"/>
      <c r="DB124" s="1107"/>
      <c r="DC124" s="1107"/>
      <c r="DD124" s="1107"/>
      <c r="DE124" s="1107"/>
      <c r="DF124" s="1108"/>
      <c r="DG124" s="1091" t="s">
        <v>451</v>
      </c>
      <c r="DH124" s="1070"/>
      <c r="DI124" s="1070"/>
      <c r="DJ124" s="1070"/>
      <c r="DK124" s="1071"/>
      <c r="DL124" s="1069" t="s">
        <v>149</v>
      </c>
      <c r="DM124" s="1070"/>
      <c r="DN124" s="1070"/>
      <c r="DO124" s="1070"/>
      <c r="DP124" s="1071"/>
      <c r="DQ124" s="1069" t="s">
        <v>149</v>
      </c>
      <c r="DR124" s="1070"/>
      <c r="DS124" s="1070"/>
      <c r="DT124" s="1070"/>
      <c r="DU124" s="1071"/>
      <c r="DV124" s="1072" t="s">
        <v>149</v>
      </c>
      <c r="DW124" s="1073"/>
      <c r="DX124" s="1073"/>
      <c r="DY124" s="1073"/>
      <c r="DZ124" s="1074"/>
    </row>
    <row r="125" spans="1:130" s="246" customFormat="1" ht="26.25" customHeight="1" x14ac:dyDescent="0.15">
      <c r="A125" s="1145"/>
      <c r="B125" s="1032"/>
      <c r="C125" s="1002" t="s">
        <v>474</v>
      </c>
      <c r="D125" s="1003"/>
      <c r="E125" s="1003"/>
      <c r="F125" s="1003"/>
      <c r="G125" s="1003"/>
      <c r="H125" s="1003"/>
      <c r="I125" s="1003"/>
      <c r="J125" s="1003"/>
      <c r="K125" s="1003"/>
      <c r="L125" s="1003"/>
      <c r="M125" s="1003"/>
      <c r="N125" s="1003"/>
      <c r="O125" s="1003"/>
      <c r="P125" s="1003"/>
      <c r="Q125" s="1003"/>
      <c r="R125" s="1003"/>
      <c r="S125" s="1003"/>
      <c r="T125" s="1003"/>
      <c r="U125" s="1003"/>
      <c r="V125" s="1003"/>
      <c r="W125" s="1003"/>
      <c r="X125" s="1003"/>
      <c r="Y125" s="1003"/>
      <c r="Z125" s="1004"/>
      <c r="AA125" s="1044" t="s">
        <v>442</v>
      </c>
      <c r="AB125" s="1045"/>
      <c r="AC125" s="1045"/>
      <c r="AD125" s="1045"/>
      <c r="AE125" s="1046"/>
      <c r="AF125" s="1047" t="s">
        <v>149</v>
      </c>
      <c r="AG125" s="1045"/>
      <c r="AH125" s="1045"/>
      <c r="AI125" s="1045"/>
      <c r="AJ125" s="1046"/>
      <c r="AK125" s="1047" t="s">
        <v>418</v>
      </c>
      <c r="AL125" s="1045"/>
      <c r="AM125" s="1045"/>
      <c r="AN125" s="1045"/>
      <c r="AO125" s="1046"/>
      <c r="AP125" s="1048" t="s">
        <v>149</v>
      </c>
      <c r="AQ125" s="1049"/>
      <c r="AR125" s="1049"/>
      <c r="AS125" s="1049"/>
      <c r="AT125" s="1050"/>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09" t="s">
        <v>490</v>
      </c>
      <c r="CL125" s="1094"/>
      <c r="CM125" s="1094"/>
      <c r="CN125" s="1094"/>
      <c r="CO125" s="1095"/>
      <c r="CP125" s="1026" t="s">
        <v>491</v>
      </c>
      <c r="CQ125" s="978"/>
      <c r="CR125" s="978"/>
      <c r="CS125" s="978"/>
      <c r="CT125" s="978"/>
      <c r="CU125" s="978"/>
      <c r="CV125" s="978"/>
      <c r="CW125" s="978"/>
      <c r="CX125" s="978"/>
      <c r="CY125" s="978"/>
      <c r="CZ125" s="978"/>
      <c r="DA125" s="978"/>
      <c r="DB125" s="978"/>
      <c r="DC125" s="978"/>
      <c r="DD125" s="978"/>
      <c r="DE125" s="978"/>
      <c r="DF125" s="979"/>
      <c r="DG125" s="1012" t="s">
        <v>149</v>
      </c>
      <c r="DH125" s="1013"/>
      <c r="DI125" s="1013"/>
      <c r="DJ125" s="1013"/>
      <c r="DK125" s="1013"/>
      <c r="DL125" s="1013" t="s">
        <v>149</v>
      </c>
      <c r="DM125" s="1013"/>
      <c r="DN125" s="1013"/>
      <c r="DO125" s="1013"/>
      <c r="DP125" s="1013"/>
      <c r="DQ125" s="1013" t="s">
        <v>149</v>
      </c>
      <c r="DR125" s="1013"/>
      <c r="DS125" s="1013"/>
      <c r="DT125" s="1013"/>
      <c r="DU125" s="1013"/>
      <c r="DV125" s="1014" t="s">
        <v>149</v>
      </c>
      <c r="DW125" s="1014"/>
      <c r="DX125" s="1014"/>
      <c r="DY125" s="1014"/>
      <c r="DZ125" s="1015"/>
    </row>
    <row r="126" spans="1:130" s="246" customFormat="1" ht="26.25" customHeight="1" thickBot="1" x14ac:dyDescent="0.2">
      <c r="A126" s="1145"/>
      <c r="B126" s="1032"/>
      <c r="C126" s="1002" t="s">
        <v>476</v>
      </c>
      <c r="D126" s="1003"/>
      <c r="E126" s="1003"/>
      <c r="F126" s="1003"/>
      <c r="G126" s="1003"/>
      <c r="H126" s="1003"/>
      <c r="I126" s="1003"/>
      <c r="J126" s="1003"/>
      <c r="K126" s="1003"/>
      <c r="L126" s="1003"/>
      <c r="M126" s="1003"/>
      <c r="N126" s="1003"/>
      <c r="O126" s="1003"/>
      <c r="P126" s="1003"/>
      <c r="Q126" s="1003"/>
      <c r="R126" s="1003"/>
      <c r="S126" s="1003"/>
      <c r="T126" s="1003"/>
      <c r="U126" s="1003"/>
      <c r="V126" s="1003"/>
      <c r="W126" s="1003"/>
      <c r="X126" s="1003"/>
      <c r="Y126" s="1003"/>
      <c r="Z126" s="1004"/>
      <c r="AA126" s="1044" t="s">
        <v>149</v>
      </c>
      <c r="AB126" s="1045"/>
      <c r="AC126" s="1045"/>
      <c r="AD126" s="1045"/>
      <c r="AE126" s="1046"/>
      <c r="AF126" s="1047" t="s">
        <v>458</v>
      </c>
      <c r="AG126" s="1045"/>
      <c r="AH126" s="1045"/>
      <c r="AI126" s="1045"/>
      <c r="AJ126" s="1046"/>
      <c r="AK126" s="1047" t="s">
        <v>149</v>
      </c>
      <c r="AL126" s="1045"/>
      <c r="AM126" s="1045"/>
      <c r="AN126" s="1045"/>
      <c r="AO126" s="1046"/>
      <c r="AP126" s="1048" t="s">
        <v>149</v>
      </c>
      <c r="AQ126" s="1049"/>
      <c r="AR126" s="1049"/>
      <c r="AS126" s="1049"/>
      <c r="AT126" s="1050"/>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0"/>
      <c r="CL126" s="1097"/>
      <c r="CM126" s="1097"/>
      <c r="CN126" s="1097"/>
      <c r="CO126" s="1098"/>
      <c r="CP126" s="1035" t="s">
        <v>492</v>
      </c>
      <c r="CQ126" s="1036"/>
      <c r="CR126" s="1036"/>
      <c r="CS126" s="1036"/>
      <c r="CT126" s="1036"/>
      <c r="CU126" s="1036"/>
      <c r="CV126" s="1036"/>
      <c r="CW126" s="1036"/>
      <c r="CX126" s="1036"/>
      <c r="CY126" s="1036"/>
      <c r="CZ126" s="1036"/>
      <c r="DA126" s="1036"/>
      <c r="DB126" s="1036"/>
      <c r="DC126" s="1036"/>
      <c r="DD126" s="1036"/>
      <c r="DE126" s="1036"/>
      <c r="DF126" s="1037"/>
      <c r="DG126" s="1005">
        <v>101501</v>
      </c>
      <c r="DH126" s="1006"/>
      <c r="DI126" s="1006"/>
      <c r="DJ126" s="1006"/>
      <c r="DK126" s="1006"/>
      <c r="DL126" s="1006">
        <v>100923</v>
      </c>
      <c r="DM126" s="1006"/>
      <c r="DN126" s="1006"/>
      <c r="DO126" s="1006"/>
      <c r="DP126" s="1006"/>
      <c r="DQ126" s="1006">
        <v>21911</v>
      </c>
      <c r="DR126" s="1006"/>
      <c r="DS126" s="1006"/>
      <c r="DT126" s="1006"/>
      <c r="DU126" s="1006"/>
      <c r="DV126" s="1007">
        <v>0.2</v>
      </c>
      <c r="DW126" s="1007"/>
      <c r="DX126" s="1007"/>
      <c r="DY126" s="1007"/>
      <c r="DZ126" s="1008"/>
    </row>
    <row r="127" spans="1:130" s="246" customFormat="1" ht="26.25" customHeight="1" x14ac:dyDescent="0.15">
      <c r="A127" s="1146"/>
      <c r="B127" s="1034"/>
      <c r="C127" s="1088" t="s">
        <v>493</v>
      </c>
      <c r="D127" s="1089"/>
      <c r="E127" s="1089"/>
      <c r="F127" s="1089"/>
      <c r="G127" s="1089"/>
      <c r="H127" s="1089"/>
      <c r="I127" s="1089"/>
      <c r="J127" s="1089"/>
      <c r="K127" s="1089"/>
      <c r="L127" s="1089"/>
      <c r="M127" s="1089"/>
      <c r="N127" s="1089"/>
      <c r="O127" s="1089"/>
      <c r="P127" s="1089"/>
      <c r="Q127" s="1089"/>
      <c r="R127" s="1089"/>
      <c r="S127" s="1089"/>
      <c r="T127" s="1089"/>
      <c r="U127" s="1089"/>
      <c r="V127" s="1089"/>
      <c r="W127" s="1089"/>
      <c r="X127" s="1089"/>
      <c r="Y127" s="1089"/>
      <c r="Z127" s="1090"/>
      <c r="AA127" s="1044" t="s">
        <v>458</v>
      </c>
      <c r="AB127" s="1045"/>
      <c r="AC127" s="1045"/>
      <c r="AD127" s="1045"/>
      <c r="AE127" s="1046"/>
      <c r="AF127" s="1047" t="s">
        <v>149</v>
      </c>
      <c r="AG127" s="1045"/>
      <c r="AH127" s="1045"/>
      <c r="AI127" s="1045"/>
      <c r="AJ127" s="1046"/>
      <c r="AK127" s="1047" t="s">
        <v>149</v>
      </c>
      <c r="AL127" s="1045"/>
      <c r="AM127" s="1045"/>
      <c r="AN127" s="1045"/>
      <c r="AO127" s="1046"/>
      <c r="AP127" s="1048" t="s">
        <v>458</v>
      </c>
      <c r="AQ127" s="1049"/>
      <c r="AR127" s="1049"/>
      <c r="AS127" s="1049"/>
      <c r="AT127" s="1050"/>
      <c r="AU127" s="282"/>
      <c r="AV127" s="282"/>
      <c r="AW127" s="282"/>
      <c r="AX127" s="1118" t="s">
        <v>494</v>
      </c>
      <c r="AY127" s="1119"/>
      <c r="AZ127" s="1119"/>
      <c r="BA127" s="1119"/>
      <c r="BB127" s="1119"/>
      <c r="BC127" s="1119"/>
      <c r="BD127" s="1119"/>
      <c r="BE127" s="1120"/>
      <c r="BF127" s="1121" t="s">
        <v>495</v>
      </c>
      <c r="BG127" s="1119"/>
      <c r="BH127" s="1119"/>
      <c r="BI127" s="1119"/>
      <c r="BJ127" s="1119"/>
      <c r="BK127" s="1119"/>
      <c r="BL127" s="1120"/>
      <c r="BM127" s="1121" t="s">
        <v>496</v>
      </c>
      <c r="BN127" s="1119"/>
      <c r="BO127" s="1119"/>
      <c r="BP127" s="1119"/>
      <c r="BQ127" s="1119"/>
      <c r="BR127" s="1119"/>
      <c r="BS127" s="1120"/>
      <c r="BT127" s="1121" t="s">
        <v>497</v>
      </c>
      <c r="BU127" s="1119"/>
      <c r="BV127" s="1119"/>
      <c r="BW127" s="1119"/>
      <c r="BX127" s="1119"/>
      <c r="BY127" s="1119"/>
      <c r="BZ127" s="1143"/>
      <c r="CA127" s="282"/>
      <c r="CB127" s="282"/>
      <c r="CC127" s="282"/>
      <c r="CD127" s="283"/>
      <c r="CE127" s="283"/>
      <c r="CF127" s="283"/>
      <c r="CG127" s="280"/>
      <c r="CH127" s="280"/>
      <c r="CI127" s="280"/>
      <c r="CJ127" s="281"/>
      <c r="CK127" s="1110"/>
      <c r="CL127" s="1097"/>
      <c r="CM127" s="1097"/>
      <c r="CN127" s="1097"/>
      <c r="CO127" s="1098"/>
      <c r="CP127" s="1035" t="s">
        <v>498</v>
      </c>
      <c r="CQ127" s="1036"/>
      <c r="CR127" s="1036"/>
      <c r="CS127" s="1036"/>
      <c r="CT127" s="1036"/>
      <c r="CU127" s="1036"/>
      <c r="CV127" s="1036"/>
      <c r="CW127" s="1036"/>
      <c r="CX127" s="1036"/>
      <c r="CY127" s="1036"/>
      <c r="CZ127" s="1036"/>
      <c r="DA127" s="1036"/>
      <c r="DB127" s="1036"/>
      <c r="DC127" s="1036"/>
      <c r="DD127" s="1036"/>
      <c r="DE127" s="1036"/>
      <c r="DF127" s="1037"/>
      <c r="DG127" s="1005" t="s">
        <v>418</v>
      </c>
      <c r="DH127" s="1006"/>
      <c r="DI127" s="1006"/>
      <c r="DJ127" s="1006"/>
      <c r="DK127" s="1006"/>
      <c r="DL127" s="1006" t="s">
        <v>450</v>
      </c>
      <c r="DM127" s="1006"/>
      <c r="DN127" s="1006"/>
      <c r="DO127" s="1006"/>
      <c r="DP127" s="1006"/>
      <c r="DQ127" s="1006" t="s">
        <v>149</v>
      </c>
      <c r="DR127" s="1006"/>
      <c r="DS127" s="1006"/>
      <c r="DT127" s="1006"/>
      <c r="DU127" s="1006"/>
      <c r="DV127" s="1007" t="s">
        <v>149</v>
      </c>
      <c r="DW127" s="1007"/>
      <c r="DX127" s="1007"/>
      <c r="DY127" s="1007"/>
      <c r="DZ127" s="1008"/>
    </row>
    <row r="128" spans="1:130" s="246" customFormat="1" ht="26.25" customHeight="1" thickBot="1" x14ac:dyDescent="0.2">
      <c r="A128" s="1129" t="s">
        <v>499</v>
      </c>
      <c r="B128" s="1130"/>
      <c r="C128" s="1130"/>
      <c r="D128" s="1130"/>
      <c r="E128" s="1130"/>
      <c r="F128" s="1130"/>
      <c r="G128" s="1130"/>
      <c r="H128" s="1130"/>
      <c r="I128" s="1130"/>
      <c r="J128" s="1130"/>
      <c r="K128" s="1130"/>
      <c r="L128" s="1130"/>
      <c r="M128" s="1130"/>
      <c r="N128" s="1130"/>
      <c r="O128" s="1130"/>
      <c r="P128" s="1130"/>
      <c r="Q128" s="1130"/>
      <c r="R128" s="1130"/>
      <c r="S128" s="1130"/>
      <c r="T128" s="1130"/>
      <c r="U128" s="1130"/>
      <c r="V128" s="1130"/>
      <c r="W128" s="1131" t="s">
        <v>500</v>
      </c>
      <c r="X128" s="1131"/>
      <c r="Y128" s="1131"/>
      <c r="Z128" s="1132"/>
      <c r="AA128" s="1133">
        <v>406010</v>
      </c>
      <c r="AB128" s="1134"/>
      <c r="AC128" s="1134"/>
      <c r="AD128" s="1134"/>
      <c r="AE128" s="1135"/>
      <c r="AF128" s="1136">
        <v>410174</v>
      </c>
      <c r="AG128" s="1134"/>
      <c r="AH128" s="1134"/>
      <c r="AI128" s="1134"/>
      <c r="AJ128" s="1135"/>
      <c r="AK128" s="1136">
        <v>382486</v>
      </c>
      <c r="AL128" s="1134"/>
      <c r="AM128" s="1134"/>
      <c r="AN128" s="1134"/>
      <c r="AO128" s="1135"/>
      <c r="AP128" s="1137"/>
      <c r="AQ128" s="1138"/>
      <c r="AR128" s="1138"/>
      <c r="AS128" s="1138"/>
      <c r="AT128" s="1139"/>
      <c r="AU128" s="282"/>
      <c r="AV128" s="282"/>
      <c r="AW128" s="282"/>
      <c r="AX128" s="977" t="s">
        <v>501</v>
      </c>
      <c r="AY128" s="978"/>
      <c r="AZ128" s="978"/>
      <c r="BA128" s="978"/>
      <c r="BB128" s="978"/>
      <c r="BC128" s="978"/>
      <c r="BD128" s="978"/>
      <c r="BE128" s="979"/>
      <c r="BF128" s="1140" t="s">
        <v>458</v>
      </c>
      <c r="BG128" s="1141"/>
      <c r="BH128" s="1141"/>
      <c r="BI128" s="1141"/>
      <c r="BJ128" s="1141"/>
      <c r="BK128" s="1141"/>
      <c r="BL128" s="1142"/>
      <c r="BM128" s="1140">
        <v>12.77</v>
      </c>
      <c r="BN128" s="1141"/>
      <c r="BO128" s="1141"/>
      <c r="BP128" s="1141"/>
      <c r="BQ128" s="1141"/>
      <c r="BR128" s="1141"/>
      <c r="BS128" s="1142"/>
      <c r="BT128" s="1140">
        <v>20</v>
      </c>
      <c r="BU128" s="1141"/>
      <c r="BV128" s="1141"/>
      <c r="BW128" s="1141"/>
      <c r="BX128" s="1141"/>
      <c r="BY128" s="1141"/>
      <c r="BZ128" s="1165"/>
      <c r="CA128" s="283"/>
      <c r="CB128" s="283"/>
      <c r="CC128" s="283"/>
      <c r="CD128" s="283"/>
      <c r="CE128" s="283"/>
      <c r="CF128" s="283"/>
      <c r="CG128" s="280"/>
      <c r="CH128" s="280"/>
      <c r="CI128" s="280"/>
      <c r="CJ128" s="281"/>
      <c r="CK128" s="1111"/>
      <c r="CL128" s="1112"/>
      <c r="CM128" s="1112"/>
      <c r="CN128" s="1112"/>
      <c r="CO128" s="1113"/>
      <c r="CP128" s="1122" t="s">
        <v>502</v>
      </c>
      <c r="CQ128" s="1123"/>
      <c r="CR128" s="1123"/>
      <c r="CS128" s="1123"/>
      <c r="CT128" s="1123"/>
      <c r="CU128" s="1123"/>
      <c r="CV128" s="1123"/>
      <c r="CW128" s="1123"/>
      <c r="CX128" s="1123"/>
      <c r="CY128" s="1123"/>
      <c r="CZ128" s="1123"/>
      <c r="DA128" s="1123"/>
      <c r="DB128" s="1123"/>
      <c r="DC128" s="1123"/>
      <c r="DD128" s="1123"/>
      <c r="DE128" s="1123"/>
      <c r="DF128" s="1124"/>
      <c r="DG128" s="1125" t="s">
        <v>451</v>
      </c>
      <c r="DH128" s="1126"/>
      <c r="DI128" s="1126"/>
      <c r="DJ128" s="1126"/>
      <c r="DK128" s="1126"/>
      <c r="DL128" s="1126" t="s">
        <v>442</v>
      </c>
      <c r="DM128" s="1126"/>
      <c r="DN128" s="1126"/>
      <c r="DO128" s="1126"/>
      <c r="DP128" s="1126"/>
      <c r="DQ128" s="1126" t="s">
        <v>442</v>
      </c>
      <c r="DR128" s="1126"/>
      <c r="DS128" s="1126"/>
      <c r="DT128" s="1126"/>
      <c r="DU128" s="1126"/>
      <c r="DV128" s="1127" t="s">
        <v>442</v>
      </c>
      <c r="DW128" s="1127"/>
      <c r="DX128" s="1127"/>
      <c r="DY128" s="1127"/>
      <c r="DZ128" s="1128"/>
    </row>
    <row r="129" spans="1:131" s="246" customFormat="1" ht="26.25" customHeight="1" x14ac:dyDescent="0.15">
      <c r="A129" s="1016" t="s">
        <v>108</v>
      </c>
      <c r="B129" s="1017"/>
      <c r="C129" s="1017"/>
      <c r="D129" s="1017"/>
      <c r="E129" s="1017"/>
      <c r="F129" s="1017"/>
      <c r="G129" s="1017"/>
      <c r="H129" s="1017"/>
      <c r="I129" s="1017"/>
      <c r="J129" s="1017"/>
      <c r="K129" s="1017"/>
      <c r="L129" s="1017"/>
      <c r="M129" s="1017"/>
      <c r="N129" s="1017"/>
      <c r="O129" s="1017"/>
      <c r="P129" s="1017"/>
      <c r="Q129" s="1017"/>
      <c r="R129" s="1017"/>
      <c r="S129" s="1017"/>
      <c r="T129" s="1017"/>
      <c r="U129" s="1017"/>
      <c r="V129" s="1017"/>
      <c r="W129" s="1159" t="s">
        <v>503</v>
      </c>
      <c r="X129" s="1160"/>
      <c r="Y129" s="1160"/>
      <c r="Z129" s="1161"/>
      <c r="AA129" s="1044">
        <v>14784865</v>
      </c>
      <c r="AB129" s="1045"/>
      <c r="AC129" s="1045"/>
      <c r="AD129" s="1045"/>
      <c r="AE129" s="1046"/>
      <c r="AF129" s="1047">
        <v>14848973</v>
      </c>
      <c r="AG129" s="1045"/>
      <c r="AH129" s="1045"/>
      <c r="AI129" s="1045"/>
      <c r="AJ129" s="1046"/>
      <c r="AK129" s="1047">
        <v>15162579</v>
      </c>
      <c r="AL129" s="1045"/>
      <c r="AM129" s="1045"/>
      <c r="AN129" s="1045"/>
      <c r="AO129" s="1046"/>
      <c r="AP129" s="1162"/>
      <c r="AQ129" s="1163"/>
      <c r="AR129" s="1163"/>
      <c r="AS129" s="1163"/>
      <c r="AT129" s="1164"/>
      <c r="AU129" s="284"/>
      <c r="AV129" s="284"/>
      <c r="AW129" s="284"/>
      <c r="AX129" s="1153" t="s">
        <v>504</v>
      </c>
      <c r="AY129" s="1036"/>
      <c r="AZ129" s="1036"/>
      <c r="BA129" s="1036"/>
      <c r="BB129" s="1036"/>
      <c r="BC129" s="1036"/>
      <c r="BD129" s="1036"/>
      <c r="BE129" s="1037"/>
      <c r="BF129" s="1154" t="s">
        <v>149</v>
      </c>
      <c r="BG129" s="1155"/>
      <c r="BH129" s="1155"/>
      <c r="BI129" s="1155"/>
      <c r="BJ129" s="1155"/>
      <c r="BK129" s="1155"/>
      <c r="BL129" s="1156"/>
      <c r="BM129" s="1154">
        <v>17.77</v>
      </c>
      <c r="BN129" s="1155"/>
      <c r="BO129" s="1155"/>
      <c r="BP129" s="1155"/>
      <c r="BQ129" s="1155"/>
      <c r="BR129" s="1155"/>
      <c r="BS129" s="1156"/>
      <c r="BT129" s="1154">
        <v>30</v>
      </c>
      <c r="BU129" s="1157"/>
      <c r="BV129" s="1157"/>
      <c r="BW129" s="1157"/>
      <c r="BX129" s="1157"/>
      <c r="BY129" s="1157"/>
      <c r="BZ129" s="1158"/>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16" t="s">
        <v>505</v>
      </c>
      <c r="B130" s="1017"/>
      <c r="C130" s="1017"/>
      <c r="D130" s="1017"/>
      <c r="E130" s="1017"/>
      <c r="F130" s="1017"/>
      <c r="G130" s="1017"/>
      <c r="H130" s="1017"/>
      <c r="I130" s="1017"/>
      <c r="J130" s="1017"/>
      <c r="K130" s="1017"/>
      <c r="L130" s="1017"/>
      <c r="M130" s="1017"/>
      <c r="N130" s="1017"/>
      <c r="O130" s="1017"/>
      <c r="P130" s="1017"/>
      <c r="Q130" s="1017"/>
      <c r="R130" s="1017"/>
      <c r="S130" s="1017"/>
      <c r="T130" s="1017"/>
      <c r="U130" s="1017"/>
      <c r="V130" s="1017"/>
      <c r="W130" s="1159" t="s">
        <v>506</v>
      </c>
      <c r="X130" s="1160"/>
      <c r="Y130" s="1160"/>
      <c r="Z130" s="1161"/>
      <c r="AA130" s="1044">
        <v>2012066</v>
      </c>
      <c r="AB130" s="1045"/>
      <c r="AC130" s="1045"/>
      <c r="AD130" s="1045"/>
      <c r="AE130" s="1046"/>
      <c r="AF130" s="1047">
        <v>2075171</v>
      </c>
      <c r="AG130" s="1045"/>
      <c r="AH130" s="1045"/>
      <c r="AI130" s="1045"/>
      <c r="AJ130" s="1046"/>
      <c r="AK130" s="1047">
        <v>2100276</v>
      </c>
      <c r="AL130" s="1045"/>
      <c r="AM130" s="1045"/>
      <c r="AN130" s="1045"/>
      <c r="AO130" s="1046"/>
      <c r="AP130" s="1162"/>
      <c r="AQ130" s="1163"/>
      <c r="AR130" s="1163"/>
      <c r="AS130" s="1163"/>
      <c r="AT130" s="1164"/>
      <c r="AU130" s="284"/>
      <c r="AV130" s="284"/>
      <c r="AW130" s="284"/>
      <c r="AX130" s="1153" t="s">
        <v>507</v>
      </c>
      <c r="AY130" s="1036"/>
      <c r="AZ130" s="1036"/>
      <c r="BA130" s="1036"/>
      <c r="BB130" s="1036"/>
      <c r="BC130" s="1036"/>
      <c r="BD130" s="1036"/>
      <c r="BE130" s="1037"/>
      <c r="BF130" s="1190">
        <v>4.9000000000000004</v>
      </c>
      <c r="BG130" s="1191"/>
      <c r="BH130" s="1191"/>
      <c r="BI130" s="1191"/>
      <c r="BJ130" s="1191"/>
      <c r="BK130" s="1191"/>
      <c r="BL130" s="1192"/>
      <c r="BM130" s="1190">
        <v>25</v>
      </c>
      <c r="BN130" s="1191"/>
      <c r="BO130" s="1191"/>
      <c r="BP130" s="1191"/>
      <c r="BQ130" s="1191"/>
      <c r="BR130" s="1191"/>
      <c r="BS130" s="1192"/>
      <c r="BT130" s="1190">
        <v>35</v>
      </c>
      <c r="BU130" s="1193"/>
      <c r="BV130" s="1193"/>
      <c r="BW130" s="1193"/>
      <c r="BX130" s="1193"/>
      <c r="BY130" s="1193"/>
      <c r="BZ130" s="119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95"/>
      <c r="B131" s="1196"/>
      <c r="C131" s="1196"/>
      <c r="D131" s="1196"/>
      <c r="E131" s="1196"/>
      <c r="F131" s="1196"/>
      <c r="G131" s="1196"/>
      <c r="H131" s="1196"/>
      <c r="I131" s="1196"/>
      <c r="J131" s="1196"/>
      <c r="K131" s="1196"/>
      <c r="L131" s="1196"/>
      <c r="M131" s="1196"/>
      <c r="N131" s="1196"/>
      <c r="O131" s="1196"/>
      <c r="P131" s="1196"/>
      <c r="Q131" s="1196"/>
      <c r="R131" s="1196"/>
      <c r="S131" s="1196"/>
      <c r="T131" s="1196"/>
      <c r="U131" s="1196"/>
      <c r="V131" s="1196"/>
      <c r="W131" s="1197" t="s">
        <v>508</v>
      </c>
      <c r="X131" s="1198"/>
      <c r="Y131" s="1198"/>
      <c r="Z131" s="1199"/>
      <c r="AA131" s="1091">
        <v>12772799</v>
      </c>
      <c r="AB131" s="1070"/>
      <c r="AC131" s="1070"/>
      <c r="AD131" s="1070"/>
      <c r="AE131" s="1071"/>
      <c r="AF131" s="1069">
        <v>12773802</v>
      </c>
      <c r="AG131" s="1070"/>
      <c r="AH131" s="1070"/>
      <c r="AI131" s="1070"/>
      <c r="AJ131" s="1071"/>
      <c r="AK131" s="1069">
        <v>13062303</v>
      </c>
      <c r="AL131" s="1070"/>
      <c r="AM131" s="1070"/>
      <c r="AN131" s="1070"/>
      <c r="AO131" s="1071"/>
      <c r="AP131" s="1200"/>
      <c r="AQ131" s="1201"/>
      <c r="AR131" s="1201"/>
      <c r="AS131" s="1201"/>
      <c r="AT131" s="1202"/>
      <c r="AU131" s="284"/>
      <c r="AV131" s="284"/>
      <c r="AW131" s="284"/>
      <c r="AX131" s="1172" t="s">
        <v>509</v>
      </c>
      <c r="AY131" s="1123"/>
      <c r="AZ131" s="1123"/>
      <c r="BA131" s="1123"/>
      <c r="BB131" s="1123"/>
      <c r="BC131" s="1123"/>
      <c r="BD131" s="1123"/>
      <c r="BE131" s="1124"/>
      <c r="BF131" s="1173" t="s">
        <v>149</v>
      </c>
      <c r="BG131" s="1174"/>
      <c r="BH131" s="1174"/>
      <c r="BI131" s="1174"/>
      <c r="BJ131" s="1174"/>
      <c r="BK131" s="1174"/>
      <c r="BL131" s="1175"/>
      <c r="BM131" s="1173">
        <v>350</v>
      </c>
      <c r="BN131" s="1174"/>
      <c r="BO131" s="1174"/>
      <c r="BP131" s="1174"/>
      <c r="BQ131" s="1174"/>
      <c r="BR131" s="1174"/>
      <c r="BS131" s="1175"/>
      <c r="BT131" s="1176"/>
      <c r="BU131" s="1177"/>
      <c r="BV131" s="1177"/>
      <c r="BW131" s="1177"/>
      <c r="BX131" s="1177"/>
      <c r="BY131" s="1177"/>
      <c r="BZ131" s="1178"/>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79" t="s">
        <v>510</v>
      </c>
      <c r="B132" s="1180"/>
      <c r="C132" s="1180"/>
      <c r="D132" s="1180"/>
      <c r="E132" s="1180"/>
      <c r="F132" s="1180"/>
      <c r="G132" s="1180"/>
      <c r="H132" s="1180"/>
      <c r="I132" s="1180"/>
      <c r="J132" s="1180"/>
      <c r="K132" s="1180"/>
      <c r="L132" s="1180"/>
      <c r="M132" s="1180"/>
      <c r="N132" s="1180"/>
      <c r="O132" s="1180"/>
      <c r="P132" s="1180"/>
      <c r="Q132" s="1180"/>
      <c r="R132" s="1180"/>
      <c r="S132" s="1180"/>
      <c r="T132" s="1180"/>
      <c r="U132" s="1180"/>
      <c r="V132" s="1183" t="s">
        <v>511</v>
      </c>
      <c r="W132" s="1183"/>
      <c r="X132" s="1183"/>
      <c r="Y132" s="1183"/>
      <c r="Z132" s="1184"/>
      <c r="AA132" s="1185">
        <v>6.093088915</v>
      </c>
      <c r="AB132" s="1186"/>
      <c r="AC132" s="1186"/>
      <c r="AD132" s="1186"/>
      <c r="AE132" s="1187"/>
      <c r="AF132" s="1188">
        <v>5.182920481</v>
      </c>
      <c r="AG132" s="1186"/>
      <c r="AH132" s="1186"/>
      <c r="AI132" s="1186"/>
      <c r="AJ132" s="1187"/>
      <c r="AK132" s="1188">
        <v>3.5304494160000002</v>
      </c>
      <c r="AL132" s="1186"/>
      <c r="AM132" s="1186"/>
      <c r="AN132" s="1186"/>
      <c r="AO132" s="1187"/>
      <c r="AP132" s="1085"/>
      <c r="AQ132" s="1086"/>
      <c r="AR132" s="1086"/>
      <c r="AS132" s="1086"/>
      <c r="AT132" s="1189"/>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1"/>
      <c r="B133" s="1182"/>
      <c r="C133" s="1182"/>
      <c r="D133" s="1182"/>
      <c r="E133" s="1182"/>
      <c r="F133" s="1182"/>
      <c r="G133" s="1182"/>
      <c r="H133" s="1182"/>
      <c r="I133" s="1182"/>
      <c r="J133" s="1182"/>
      <c r="K133" s="1182"/>
      <c r="L133" s="1182"/>
      <c r="M133" s="1182"/>
      <c r="N133" s="1182"/>
      <c r="O133" s="1182"/>
      <c r="P133" s="1182"/>
      <c r="Q133" s="1182"/>
      <c r="R133" s="1182"/>
      <c r="S133" s="1182"/>
      <c r="T133" s="1182"/>
      <c r="U133" s="1182"/>
      <c r="V133" s="1166" t="s">
        <v>512</v>
      </c>
      <c r="W133" s="1166"/>
      <c r="X133" s="1166"/>
      <c r="Y133" s="1166"/>
      <c r="Z133" s="1167"/>
      <c r="AA133" s="1168">
        <v>8.1</v>
      </c>
      <c r="AB133" s="1169"/>
      <c r="AC133" s="1169"/>
      <c r="AD133" s="1169"/>
      <c r="AE133" s="1170"/>
      <c r="AF133" s="1168">
        <v>6.7</v>
      </c>
      <c r="AG133" s="1169"/>
      <c r="AH133" s="1169"/>
      <c r="AI133" s="1169"/>
      <c r="AJ133" s="1170"/>
      <c r="AK133" s="1168">
        <v>4.9000000000000004</v>
      </c>
      <c r="AL133" s="1169"/>
      <c r="AM133" s="1169"/>
      <c r="AN133" s="1169"/>
      <c r="AO133" s="1170"/>
      <c r="AP133" s="1115"/>
      <c r="AQ133" s="1116"/>
      <c r="AR133" s="1116"/>
      <c r="AS133" s="1116"/>
      <c r="AT133" s="1171"/>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NnWQVzG0+sc6gNBJnOpEwWBWbvqQxL0/X3BIUkesVR20GIti5ceXldX0bbejDW64fU8SKMSDLIOXLk2iDc/nOQ==" saltValue="3y7zeb+hqO1jcJQCAYsis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zoomScale="85" zoomScaleNormal="85" zoomScaleSheetLayoutView="85" workbookViewId="0">
      <selection activeCell="DM83" sqref="DM83"/>
    </sheetView>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513</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WGiZA4i9fWExPAYKDZrm86kWf12Sw6OchRZCNRJEBisI3FLzkt9KnzdDgmKeuqSlrAKSKBnWKHzzUN7RxgZvZA==" saltValue="Wqksnw4DQM3ZDy5UXZ7YX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zoomScaleNormal="100" zoomScaleSheetLayoutView="55" workbookViewId="0">
      <selection activeCell="DM83" sqref="DM83"/>
    </sheetView>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s+WWM6Qzadt6QIfaCdXFLF8fNucgGogvFl7gpm50WNXubngPQIoMpl7CMiB8oU7/pt9SHpZ6ZTDxBtq9qawoNQ==" saltValue="zrLSw5ihSo8NoffFZNSsc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514</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515</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06" t="s">
        <v>516</v>
      </c>
      <c r="AP7" s="303"/>
      <c r="AQ7" s="304" t="s">
        <v>517</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07"/>
      <c r="AP8" s="309" t="s">
        <v>518</v>
      </c>
      <c r="AQ8" s="310" t="s">
        <v>519</v>
      </c>
      <c r="AR8" s="311" t="s">
        <v>520</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08" t="s">
        <v>521</v>
      </c>
      <c r="AL9" s="1209"/>
      <c r="AM9" s="1209"/>
      <c r="AN9" s="1210"/>
      <c r="AO9" s="312">
        <v>3755021</v>
      </c>
      <c r="AP9" s="312">
        <v>54007</v>
      </c>
      <c r="AQ9" s="313">
        <v>62647</v>
      </c>
      <c r="AR9" s="314">
        <v>-13.8</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08" t="s">
        <v>522</v>
      </c>
      <c r="AL10" s="1209"/>
      <c r="AM10" s="1209"/>
      <c r="AN10" s="1210"/>
      <c r="AO10" s="315">
        <v>244590</v>
      </c>
      <c r="AP10" s="315">
        <v>3518</v>
      </c>
      <c r="AQ10" s="316">
        <v>5968</v>
      </c>
      <c r="AR10" s="317">
        <v>-41.1</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08" t="s">
        <v>523</v>
      </c>
      <c r="AL11" s="1209"/>
      <c r="AM11" s="1209"/>
      <c r="AN11" s="1210"/>
      <c r="AO11" s="315">
        <v>1031559</v>
      </c>
      <c r="AP11" s="315">
        <v>14836</v>
      </c>
      <c r="AQ11" s="316">
        <v>5863</v>
      </c>
      <c r="AR11" s="317">
        <v>153</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08" t="s">
        <v>524</v>
      </c>
      <c r="AL12" s="1209"/>
      <c r="AM12" s="1209"/>
      <c r="AN12" s="1210"/>
      <c r="AO12" s="315">
        <v>197203</v>
      </c>
      <c r="AP12" s="315">
        <v>2836</v>
      </c>
      <c r="AQ12" s="316">
        <v>1312</v>
      </c>
      <c r="AR12" s="317">
        <v>116.2</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08" t="s">
        <v>525</v>
      </c>
      <c r="AL13" s="1209"/>
      <c r="AM13" s="1209"/>
      <c r="AN13" s="1210"/>
      <c r="AO13" s="315" t="s">
        <v>526</v>
      </c>
      <c r="AP13" s="315" t="s">
        <v>526</v>
      </c>
      <c r="AQ13" s="316">
        <v>0</v>
      </c>
      <c r="AR13" s="317" t="s">
        <v>526</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08" t="s">
        <v>527</v>
      </c>
      <c r="AL14" s="1209"/>
      <c r="AM14" s="1209"/>
      <c r="AN14" s="1210"/>
      <c r="AO14" s="315">
        <v>194209</v>
      </c>
      <c r="AP14" s="315">
        <v>2793</v>
      </c>
      <c r="AQ14" s="316">
        <v>2308</v>
      </c>
      <c r="AR14" s="317">
        <v>21</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08" t="s">
        <v>528</v>
      </c>
      <c r="AL15" s="1209"/>
      <c r="AM15" s="1209"/>
      <c r="AN15" s="1210"/>
      <c r="AO15" s="315">
        <v>46462</v>
      </c>
      <c r="AP15" s="315">
        <v>668</v>
      </c>
      <c r="AQ15" s="316">
        <v>1635</v>
      </c>
      <c r="AR15" s="317">
        <v>-59.1</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1" t="s">
        <v>529</v>
      </c>
      <c r="AL16" s="1212"/>
      <c r="AM16" s="1212"/>
      <c r="AN16" s="1213"/>
      <c r="AO16" s="315">
        <v>-155593</v>
      </c>
      <c r="AP16" s="315">
        <v>-2238</v>
      </c>
      <c r="AQ16" s="316">
        <v>-5106</v>
      </c>
      <c r="AR16" s="317">
        <v>-56.2</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1" t="s">
        <v>192</v>
      </c>
      <c r="AL17" s="1212"/>
      <c r="AM17" s="1212"/>
      <c r="AN17" s="1213"/>
      <c r="AO17" s="315">
        <v>5313451</v>
      </c>
      <c r="AP17" s="315">
        <v>76421</v>
      </c>
      <c r="AQ17" s="316">
        <v>74627</v>
      </c>
      <c r="AR17" s="317">
        <v>2.4</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530</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531</v>
      </c>
      <c r="AP20" s="323" t="s">
        <v>532</v>
      </c>
      <c r="AQ20" s="324" t="s">
        <v>533</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3" t="s">
        <v>534</v>
      </c>
      <c r="AL21" s="1204"/>
      <c r="AM21" s="1204"/>
      <c r="AN21" s="1205"/>
      <c r="AO21" s="327">
        <v>5.7</v>
      </c>
      <c r="AP21" s="328">
        <v>7.32</v>
      </c>
      <c r="AQ21" s="329">
        <v>-1.62</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3" t="s">
        <v>535</v>
      </c>
      <c r="AL22" s="1204"/>
      <c r="AM22" s="1204"/>
      <c r="AN22" s="1205"/>
      <c r="AO22" s="332">
        <v>99.8</v>
      </c>
      <c r="AP22" s="333">
        <v>98.6</v>
      </c>
      <c r="AQ22" s="334">
        <v>1.2</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536</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537</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538</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06" t="s">
        <v>516</v>
      </c>
      <c r="AP30" s="303"/>
      <c r="AQ30" s="304" t="s">
        <v>517</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07"/>
      <c r="AP31" s="309" t="s">
        <v>518</v>
      </c>
      <c r="AQ31" s="310" t="s">
        <v>519</v>
      </c>
      <c r="AR31" s="311" t="s">
        <v>520</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9" t="s">
        <v>539</v>
      </c>
      <c r="AL32" s="1220"/>
      <c r="AM32" s="1220"/>
      <c r="AN32" s="1221"/>
      <c r="AO32" s="342">
        <v>1920723</v>
      </c>
      <c r="AP32" s="342">
        <v>27625</v>
      </c>
      <c r="AQ32" s="343">
        <v>39505</v>
      </c>
      <c r="AR32" s="344">
        <v>-30.1</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9" t="s">
        <v>540</v>
      </c>
      <c r="AL33" s="1220"/>
      <c r="AM33" s="1220"/>
      <c r="AN33" s="1221"/>
      <c r="AO33" s="342" t="s">
        <v>526</v>
      </c>
      <c r="AP33" s="342" t="s">
        <v>526</v>
      </c>
      <c r="AQ33" s="343" t="s">
        <v>526</v>
      </c>
      <c r="AR33" s="344" t="s">
        <v>526</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9" t="s">
        <v>541</v>
      </c>
      <c r="AL34" s="1220"/>
      <c r="AM34" s="1220"/>
      <c r="AN34" s="1221"/>
      <c r="AO34" s="342" t="s">
        <v>526</v>
      </c>
      <c r="AP34" s="342" t="s">
        <v>526</v>
      </c>
      <c r="AQ34" s="343">
        <v>56</v>
      </c>
      <c r="AR34" s="344" t="s">
        <v>526</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9" t="s">
        <v>542</v>
      </c>
      <c r="AL35" s="1220"/>
      <c r="AM35" s="1220"/>
      <c r="AN35" s="1221"/>
      <c r="AO35" s="342">
        <v>844939</v>
      </c>
      <c r="AP35" s="342">
        <v>12152</v>
      </c>
      <c r="AQ35" s="343">
        <v>13645</v>
      </c>
      <c r="AR35" s="344">
        <v>-10.9</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9" t="s">
        <v>543</v>
      </c>
      <c r="AL36" s="1220"/>
      <c r="AM36" s="1220"/>
      <c r="AN36" s="1221"/>
      <c r="AO36" s="342">
        <v>178258</v>
      </c>
      <c r="AP36" s="342">
        <v>2564</v>
      </c>
      <c r="AQ36" s="343">
        <v>1726</v>
      </c>
      <c r="AR36" s="344">
        <v>48.6</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9" t="s">
        <v>544</v>
      </c>
      <c r="AL37" s="1220"/>
      <c r="AM37" s="1220"/>
      <c r="AN37" s="1221"/>
      <c r="AO37" s="342" t="s">
        <v>526</v>
      </c>
      <c r="AP37" s="342" t="s">
        <v>526</v>
      </c>
      <c r="AQ37" s="343">
        <v>663</v>
      </c>
      <c r="AR37" s="344" t="s">
        <v>526</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2" t="s">
        <v>545</v>
      </c>
      <c r="AL38" s="1223"/>
      <c r="AM38" s="1223"/>
      <c r="AN38" s="1224"/>
      <c r="AO38" s="345" t="s">
        <v>526</v>
      </c>
      <c r="AP38" s="345" t="s">
        <v>526</v>
      </c>
      <c r="AQ38" s="346">
        <v>1</v>
      </c>
      <c r="AR38" s="334" t="s">
        <v>526</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2" t="s">
        <v>546</v>
      </c>
      <c r="AL39" s="1223"/>
      <c r="AM39" s="1223"/>
      <c r="AN39" s="1224"/>
      <c r="AO39" s="342">
        <v>-382486</v>
      </c>
      <c r="AP39" s="342">
        <v>-5501</v>
      </c>
      <c r="AQ39" s="343">
        <v>-5573</v>
      </c>
      <c r="AR39" s="344">
        <v>-1.3</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9" t="s">
        <v>547</v>
      </c>
      <c r="AL40" s="1220"/>
      <c r="AM40" s="1220"/>
      <c r="AN40" s="1221"/>
      <c r="AO40" s="342">
        <v>-2100276</v>
      </c>
      <c r="AP40" s="342">
        <v>-30207</v>
      </c>
      <c r="AQ40" s="343">
        <v>-36518</v>
      </c>
      <c r="AR40" s="344">
        <v>-17.3</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5" t="s">
        <v>307</v>
      </c>
      <c r="AL41" s="1226"/>
      <c r="AM41" s="1226"/>
      <c r="AN41" s="1227"/>
      <c r="AO41" s="342">
        <v>461158</v>
      </c>
      <c r="AP41" s="342">
        <v>6633</v>
      </c>
      <c r="AQ41" s="343">
        <v>13504</v>
      </c>
      <c r="AR41" s="344">
        <v>-50.9</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548</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549</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550</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4" t="s">
        <v>516</v>
      </c>
      <c r="AN49" s="1216" t="s">
        <v>551</v>
      </c>
      <c r="AO49" s="1217"/>
      <c r="AP49" s="1217"/>
      <c r="AQ49" s="1217"/>
      <c r="AR49" s="1218"/>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5"/>
      <c r="AN50" s="358" t="s">
        <v>552</v>
      </c>
      <c r="AO50" s="359" t="s">
        <v>553</v>
      </c>
      <c r="AP50" s="360" t="s">
        <v>554</v>
      </c>
      <c r="AQ50" s="361" t="s">
        <v>555</v>
      </c>
      <c r="AR50" s="362" t="s">
        <v>556</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557</v>
      </c>
      <c r="AL51" s="355"/>
      <c r="AM51" s="363">
        <v>921268</v>
      </c>
      <c r="AN51" s="364">
        <v>12775</v>
      </c>
      <c r="AO51" s="365">
        <v>-30</v>
      </c>
      <c r="AP51" s="366">
        <v>66255</v>
      </c>
      <c r="AQ51" s="367">
        <v>3.6</v>
      </c>
      <c r="AR51" s="368">
        <v>-33.6</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558</v>
      </c>
      <c r="AM52" s="371">
        <v>661837</v>
      </c>
      <c r="AN52" s="372">
        <v>9177</v>
      </c>
      <c r="AO52" s="373">
        <v>-25.9</v>
      </c>
      <c r="AP52" s="374">
        <v>31822</v>
      </c>
      <c r="AQ52" s="375">
        <v>8.8000000000000007</v>
      </c>
      <c r="AR52" s="376">
        <v>-34.700000000000003</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559</v>
      </c>
      <c r="AL53" s="355"/>
      <c r="AM53" s="363">
        <v>797601</v>
      </c>
      <c r="AN53" s="364">
        <v>11180</v>
      </c>
      <c r="AO53" s="365">
        <v>-12.5</v>
      </c>
      <c r="AP53" s="366">
        <v>54227</v>
      </c>
      <c r="AQ53" s="367">
        <v>-18.2</v>
      </c>
      <c r="AR53" s="368">
        <v>5.7</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558</v>
      </c>
      <c r="AM54" s="371">
        <v>594106</v>
      </c>
      <c r="AN54" s="372">
        <v>8327</v>
      </c>
      <c r="AO54" s="373">
        <v>-9.3000000000000007</v>
      </c>
      <c r="AP54" s="374">
        <v>29694</v>
      </c>
      <c r="AQ54" s="375">
        <v>-6.7</v>
      </c>
      <c r="AR54" s="376">
        <v>-2.6</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560</v>
      </c>
      <c r="AL55" s="355"/>
      <c r="AM55" s="363">
        <v>932413</v>
      </c>
      <c r="AN55" s="364">
        <v>13189</v>
      </c>
      <c r="AO55" s="365">
        <v>18</v>
      </c>
      <c r="AP55" s="366">
        <v>57295</v>
      </c>
      <c r="AQ55" s="367">
        <v>5.7</v>
      </c>
      <c r="AR55" s="368">
        <v>12.3</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558</v>
      </c>
      <c r="AM56" s="371">
        <v>459341</v>
      </c>
      <c r="AN56" s="372">
        <v>6497</v>
      </c>
      <c r="AO56" s="373">
        <v>-22</v>
      </c>
      <c r="AP56" s="374">
        <v>32771</v>
      </c>
      <c r="AQ56" s="375">
        <v>10.4</v>
      </c>
      <c r="AR56" s="376">
        <v>-32.4</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561</v>
      </c>
      <c r="AL57" s="355"/>
      <c r="AM57" s="363">
        <v>791996</v>
      </c>
      <c r="AN57" s="364">
        <v>11295</v>
      </c>
      <c r="AO57" s="365">
        <v>-14.4</v>
      </c>
      <c r="AP57" s="366">
        <v>54110</v>
      </c>
      <c r="AQ57" s="367">
        <v>-5.6</v>
      </c>
      <c r="AR57" s="368">
        <v>-8.8000000000000007</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558</v>
      </c>
      <c r="AM58" s="371">
        <v>476577</v>
      </c>
      <c r="AN58" s="372">
        <v>6797</v>
      </c>
      <c r="AO58" s="373">
        <v>4.5999999999999996</v>
      </c>
      <c r="AP58" s="374">
        <v>30620</v>
      </c>
      <c r="AQ58" s="375">
        <v>-6.6</v>
      </c>
      <c r="AR58" s="376">
        <v>11.2</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562</v>
      </c>
      <c r="AL59" s="355"/>
      <c r="AM59" s="363">
        <v>1780402</v>
      </c>
      <c r="AN59" s="364">
        <v>25607</v>
      </c>
      <c r="AO59" s="365">
        <v>126.7</v>
      </c>
      <c r="AP59" s="366">
        <v>54684</v>
      </c>
      <c r="AQ59" s="367">
        <v>1.1000000000000001</v>
      </c>
      <c r="AR59" s="368">
        <v>125.6</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558</v>
      </c>
      <c r="AM60" s="371">
        <v>1234270</v>
      </c>
      <c r="AN60" s="372">
        <v>17752</v>
      </c>
      <c r="AO60" s="373">
        <v>161.19999999999999</v>
      </c>
      <c r="AP60" s="374">
        <v>32829</v>
      </c>
      <c r="AQ60" s="375">
        <v>7.2</v>
      </c>
      <c r="AR60" s="376">
        <v>154</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563</v>
      </c>
      <c r="AL61" s="377"/>
      <c r="AM61" s="378">
        <v>1044736</v>
      </c>
      <c r="AN61" s="379">
        <v>14809</v>
      </c>
      <c r="AO61" s="380">
        <v>17.600000000000001</v>
      </c>
      <c r="AP61" s="381">
        <v>57314</v>
      </c>
      <c r="AQ61" s="382">
        <v>-2.7</v>
      </c>
      <c r="AR61" s="368">
        <v>20.3</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558</v>
      </c>
      <c r="AM62" s="371">
        <v>685226</v>
      </c>
      <c r="AN62" s="372">
        <v>9710</v>
      </c>
      <c r="AO62" s="373">
        <v>21.7</v>
      </c>
      <c r="AP62" s="374">
        <v>31547</v>
      </c>
      <c r="AQ62" s="375">
        <v>2.6</v>
      </c>
      <c r="AR62" s="376">
        <v>19.100000000000001</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VUN75WoqG3wUhDtlxXr5q83DShnz06zr3tCyWlXxfoPfyWNRmZclFvBk1DFPY4UlR1zkk1ac+vQu+jpnvhGfAA==" saltValue="z7BqNIN23c78JbmAw6H0j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565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LtaRm7WkY8ng5XKyEv/Qb7g4cbXGeqjbm+6HNew4136d6EpA7Z/QTP0Kyh2NgHG7XrjYSIwipVp006F4eyiVmw==" saltValue="ZcKYnQNrmyltkhnwNTEYY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4aeAVrvrgd3Th4Fv7eOJZxB75mkhvIOeZtzS/oTpyEk2dDAd3FA1DWGvZDiPKWToIQ5dV0XcEkKgJitckn1Smg==" saltValue="Y0SrNPy6+cXbhZbU89mYz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567</v>
      </c>
      <c r="G46" s="8" t="s">
        <v>568</v>
      </c>
      <c r="H46" s="8" t="s">
        <v>569</v>
      </c>
      <c r="I46" s="8" t="s">
        <v>570</v>
      </c>
      <c r="J46" s="9" t="s">
        <v>571</v>
      </c>
    </row>
    <row r="47" spans="2:10" ht="57.75" customHeight="1" x14ac:dyDescent="0.15">
      <c r="B47" s="10"/>
      <c r="C47" s="1228" t="s">
        <v>3</v>
      </c>
      <c r="D47" s="1228"/>
      <c r="E47" s="1229"/>
      <c r="F47" s="11">
        <v>5.09</v>
      </c>
      <c r="G47" s="12">
        <v>9.83</v>
      </c>
      <c r="H47" s="12">
        <v>11.37</v>
      </c>
      <c r="I47" s="12">
        <v>12.03</v>
      </c>
      <c r="J47" s="13">
        <v>13.76</v>
      </c>
    </row>
    <row r="48" spans="2:10" ht="57.75" customHeight="1" x14ac:dyDescent="0.15">
      <c r="B48" s="14"/>
      <c r="C48" s="1230" t="s">
        <v>4</v>
      </c>
      <c r="D48" s="1230"/>
      <c r="E48" s="1231"/>
      <c r="F48" s="15">
        <v>0.08</v>
      </c>
      <c r="G48" s="16">
        <v>2.71</v>
      </c>
      <c r="H48" s="16">
        <v>1.21</v>
      </c>
      <c r="I48" s="16">
        <v>2.65</v>
      </c>
      <c r="J48" s="17">
        <v>3.96</v>
      </c>
    </row>
    <row r="49" spans="2:10" ht="57.75" customHeight="1" thickBot="1" x14ac:dyDescent="0.2">
      <c r="B49" s="18"/>
      <c r="C49" s="1232" t="s">
        <v>5</v>
      </c>
      <c r="D49" s="1232"/>
      <c r="E49" s="1233"/>
      <c r="F49" s="19" t="s">
        <v>572</v>
      </c>
      <c r="G49" s="20">
        <v>7.47</v>
      </c>
      <c r="H49" s="20" t="s">
        <v>573</v>
      </c>
      <c r="I49" s="20">
        <v>1.5</v>
      </c>
      <c r="J49" s="21">
        <v>1.38</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fKeJjyB23Ezs9y62epyNASOkh2yoqtryVRZhTaxN/NjZociTcecxZmxyWjSOt5V42QtSjefZU738vGR3xdze7g==" saltValue="jg/m/e7f63ayWC5nTecrK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cp:lastPrinted>2020-03-18T07:37:04Z</cp:lastPrinted>
  <dcterms:modified xsi:type="dcterms:W3CDTF">2026-03-24T05:07:18Z</dcterms:modified>
</cp:coreProperties>
</file>